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Card" sheetId="1" r:id="rId1"/>
  </sheets>
  <definedNames>
    <definedName name="_xlnm.Print_Area" localSheetId="0">Card!$A$1:$F$94</definedName>
  </definedNames>
  <calcPr calcId="124519"/>
</workbook>
</file>

<file path=xl/calcChain.xml><?xml version="1.0" encoding="utf-8"?>
<calcChain xmlns="http://schemas.openxmlformats.org/spreadsheetml/2006/main">
  <c r="D55" i="1"/>
  <c r="D36" l="1"/>
  <c r="D38"/>
  <c r="D80"/>
  <c r="D47"/>
  <c r="D70"/>
  <c r="D58"/>
  <c r="D48" l="1"/>
  <c r="D46"/>
  <c r="D45"/>
  <c r="D44"/>
  <c r="D50" l="1"/>
  <c r="D31"/>
  <c r="D32"/>
  <c r="D30"/>
  <c r="D29"/>
  <c r="D28"/>
  <c r="D27"/>
  <c r="D26"/>
  <c r="D25"/>
  <c r="D24"/>
  <c r="D57" l="1"/>
  <c r="D65" s="1"/>
  <c r="D40"/>
  <c r="D39"/>
  <c r="D41" l="1"/>
  <c r="D34" l="1"/>
  <c r="D81" s="1"/>
</calcChain>
</file>

<file path=xl/sharedStrings.xml><?xml version="1.0" encoding="utf-8"?>
<sst xmlns="http://schemas.openxmlformats.org/spreadsheetml/2006/main" count="145" uniqueCount="125">
  <si>
    <t>Steal Almirah</t>
  </si>
  <si>
    <t>Soft Board</t>
  </si>
  <si>
    <t>ECE Kit</t>
  </si>
  <si>
    <t>Yes</t>
  </si>
  <si>
    <t>Health Kit  including First Aid Box</t>
  </si>
  <si>
    <t>Sports Kit</t>
  </si>
  <si>
    <t>Sashes</t>
  </si>
  <si>
    <t>Badges</t>
  </si>
  <si>
    <t>Para Teacher/s</t>
  </si>
  <si>
    <t>Construction Committee</t>
  </si>
  <si>
    <t>It should be continued; students are very happy with drawings &amp; paints</t>
  </si>
  <si>
    <t>Women's Day</t>
  </si>
  <si>
    <t>EFA Week- April</t>
  </si>
  <si>
    <t>14th Aug/Indep Day</t>
  </si>
  <si>
    <t>Literacy Day Sept</t>
  </si>
  <si>
    <t>World Teachers' Day Oct.</t>
  </si>
  <si>
    <t>Children's theatre</t>
  </si>
  <si>
    <t>Activism events</t>
  </si>
  <si>
    <t>HPM sessions</t>
  </si>
  <si>
    <t>(use extra page if needed)</t>
  </si>
  <si>
    <t>Children, Especially Girls Aged 2-12 Have Access To Quality Education With Improved Infrastructure And Safe Learning Environment</t>
  </si>
  <si>
    <t>SCHOOL ACCOUNTABILITY CARD</t>
  </si>
  <si>
    <t>This Card is jointly filled by School Head &amp; ITA Representative</t>
  </si>
  <si>
    <t>District</t>
  </si>
  <si>
    <t>School Name</t>
  </si>
  <si>
    <t>EMIS Code</t>
  </si>
  <si>
    <t>Tehsil</t>
  </si>
  <si>
    <t>Enrolment</t>
  </si>
  <si>
    <t>No. of Teachers</t>
  </si>
  <si>
    <t>Boys</t>
  </si>
  <si>
    <t>Girls</t>
  </si>
  <si>
    <t>Govt.</t>
  </si>
  <si>
    <t xml:space="preserve">Para </t>
  </si>
  <si>
    <t>No. of School Council Members</t>
  </si>
  <si>
    <t>Male</t>
  </si>
  <si>
    <t>Female</t>
  </si>
  <si>
    <t>WORK/ACTIVITY DONE</t>
  </si>
  <si>
    <t>Electric Work</t>
  </si>
  <si>
    <t>Sanitary work</t>
  </si>
  <si>
    <t>Summary of Construction Work Done</t>
  </si>
  <si>
    <t>ECE Chairs</t>
  </si>
  <si>
    <t>ECE Tables</t>
  </si>
  <si>
    <t>Bench &amp; Desk</t>
  </si>
  <si>
    <t>Teacher Chair</t>
  </si>
  <si>
    <t>Teacher Table</t>
  </si>
  <si>
    <t>White Board</t>
  </si>
  <si>
    <t>COST (Rs.)</t>
  </si>
  <si>
    <t>COMMENTS / SUGGESTIONS</t>
  </si>
  <si>
    <t>DETAIL / STATUS</t>
  </si>
  <si>
    <t>YES</t>
  </si>
  <si>
    <t>List of Trainings conducted for Head Teacher/Teachers</t>
  </si>
  <si>
    <t>School Council</t>
  </si>
  <si>
    <t>Name</t>
  </si>
  <si>
    <t>Designation</t>
  </si>
  <si>
    <t>Cell #</t>
  </si>
  <si>
    <t>Tel #</t>
  </si>
  <si>
    <t>Mr. Amjad Imtiaz</t>
  </si>
  <si>
    <t>Program Manager, ITA</t>
  </si>
  <si>
    <t>042-3517005-6</t>
  </si>
  <si>
    <t>0321-4031855</t>
  </si>
  <si>
    <t>For any suggestions / complaints please contact the following officials</t>
  </si>
  <si>
    <t>Visits/Verification by: Name/Designation during 2013:</t>
  </si>
  <si>
    <t>No</t>
  </si>
  <si>
    <t>Health / hygiene activities</t>
  </si>
  <si>
    <t>Signing 01 Million Signature Petition (2012 &amp; 2013)</t>
  </si>
  <si>
    <t>Malala Day / November</t>
  </si>
  <si>
    <t>Child Rights Day Nov.</t>
  </si>
  <si>
    <t>5 Students as members</t>
  </si>
  <si>
    <t>Monthly Art Material for Students (Colors, Charts, Markers, Glue, etc)</t>
  </si>
  <si>
    <t>Summer Camp</t>
  </si>
  <si>
    <t>3 weeks program - 25 students attended</t>
  </si>
  <si>
    <t>Stationery, Ice for cold water, etc</t>
  </si>
  <si>
    <t>Children's Lit Festival 2013</t>
  </si>
  <si>
    <t>2 students and 01 teacher</t>
  </si>
  <si>
    <t>Signboard</t>
  </si>
  <si>
    <t>05 students &amp; 01 teacher</t>
  </si>
  <si>
    <t>Sweaters</t>
  </si>
  <si>
    <t>29 girls students</t>
  </si>
  <si>
    <t>30 days program</t>
  </si>
  <si>
    <t>Litercay Camps (Hiring of Volunteer, Reading Material, etc)</t>
  </si>
  <si>
    <t>School Inaugration</t>
  </si>
  <si>
    <t>For 06 months @ Rs. 425 per month</t>
  </si>
  <si>
    <t>Head Teacher</t>
  </si>
  <si>
    <t>01 hired since June 2012 till May 2013 @ Rs. 2500 p.m.</t>
  </si>
  <si>
    <t>01 day training of 03 CC members</t>
  </si>
  <si>
    <t>04 day SC training - 02 SC members trained</t>
  </si>
  <si>
    <t>Uniform &amp; School Shoes</t>
  </si>
  <si>
    <t>For 100 students</t>
  </si>
  <si>
    <t>School Bag &amp; Stationery Items</t>
  </si>
  <si>
    <t>Monthly Art Fund for Student for 06 months</t>
  </si>
  <si>
    <t>In SC/SMC Account</t>
  </si>
  <si>
    <t>One New Classroom√</t>
  </si>
  <si>
    <t>New Toilet Block with Saptic Tank√</t>
  </si>
  <si>
    <t>Project Implemented by Idara-e-Taleem-o-Aagahi (ITA) in collaboration with Dubai Cares and School Education Department from April 2011 till June 2013</t>
  </si>
  <si>
    <t>a) 12 day training for on ECE, H&amp;H, Subject Based - 02 teachers trained</t>
  </si>
  <si>
    <t>b)  03 day training for on TLMs - 02 teachers trained</t>
  </si>
  <si>
    <t>c)  03 day refresher training for 02 teachers</t>
  </si>
  <si>
    <t>d)  03 day training on Annual School Planning, ECE for 02 teachers</t>
  </si>
  <si>
    <t>Grand Total</t>
  </si>
  <si>
    <t>1. SCHOOL INFRASTRUCTURE</t>
  </si>
  <si>
    <t>2. SCHOOL FURNITURE</t>
  </si>
  <si>
    <t>3. TEACHING LEARNING MATERIALS (TLMs)</t>
  </si>
  <si>
    <t>4. HUMAN RESOURCE MANAGEMENT &amp; DEVELOPMENT</t>
  </si>
  <si>
    <t>7. STUDENTS' CLUB (Boys' Club / Girls' Club)</t>
  </si>
  <si>
    <t>Sub Total-2</t>
  </si>
  <si>
    <t>Sub Total-3</t>
  </si>
  <si>
    <t>Sub Total-8</t>
  </si>
  <si>
    <t>Sub Total-4</t>
  </si>
  <si>
    <t>5. BACK-TO-SCHOOL-KITS</t>
  </si>
  <si>
    <t>Sub Total-5</t>
  </si>
  <si>
    <t>6. CHILD DEVELOPMENT</t>
  </si>
  <si>
    <t>Sub Total-6</t>
  </si>
  <si>
    <t>Sub Total-7</t>
  </si>
  <si>
    <t>8. CELEBRATION OF ADVOCACY DAYS (NATIONAL / INTERNATIONAL)</t>
  </si>
  <si>
    <t xml:space="preserve">Primary Reading Kit with maps and globes </t>
  </si>
  <si>
    <t>Primary Science Kit</t>
  </si>
  <si>
    <t>Kot Addu</t>
  </si>
  <si>
    <t>Muzaffargarh</t>
  </si>
  <si>
    <t>EDO (Education)  Muzafargarh</t>
  </si>
  <si>
    <t>Repair work</t>
  </si>
  <si>
    <t>Sohaib Imran</t>
  </si>
  <si>
    <r>
      <t xml:space="preserve">YES 
</t>
    </r>
    <r>
      <rPr>
        <b/>
        <sz val="9"/>
        <color theme="1"/>
        <rFont val="Times New Roman"/>
        <family val="1"/>
      </rPr>
      <t>(for club member and focal teacher)</t>
    </r>
  </si>
  <si>
    <t>Girl Clubs formation(student club)</t>
  </si>
  <si>
    <t>GPS Tibba Sultan pura</t>
  </si>
  <si>
    <t>Muhammad Zarif</t>
  </si>
</sst>
</file>

<file path=xl/styles.xml><?xml version="1.0" encoding="utf-8"?>
<styleSheet xmlns="http://schemas.openxmlformats.org/spreadsheetml/2006/main">
  <numFmts count="3">
    <numFmt numFmtId="43" formatCode="_(* #,##0.00_);_(* \(#,##0.00\);_(* &quot;-&quot;??_);_(@_)"/>
    <numFmt numFmtId="164" formatCode="_(* #,##0_);_(* \(#,##0\);_(* &quot;-&quot;??_);_(@_)"/>
    <numFmt numFmtId="165" formatCode="[$-409]mmm\-yy;@"/>
  </numFmts>
  <fonts count="13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b/>
      <sz val="11"/>
      <color theme="1"/>
      <name val="Times New Roman"/>
      <family val="1"/>
    </font>
    <font>
      <b/>
      <sz val="13"/>
      <color theme="1"/>
      <name val="Times New Roman"/>
      <family val="1"/>
    </font>
    <font>
      <sz val="11"/>
      <color theme="1"/>
      <name val="Calibri"/>
      <family val="2"/>
      <scheme val="minor"/>
    </font>
    <font>
      <b/>
      <sz val="10"/>
      <color theme="1"/>
      <name val="Times New Roman"/>
      <family val="1"/>
    </font>
    <font>
      <b/>
      <sz val="11"/>
      <name val="Times New Roman"/>
      <family val="1"/>
    </font>
    <font>
      <sz val="10"/>
      <name val="Arial"/>
      <family val="2"/>
    </font>
    <font>
      <b/>
      <sz val="11"/>
      <color theme="1"/>
      <name val="Calibri"/>
      <family val="2"/>
      <scheme val="minor"/>
    </font>
    <font>
      <b/>
      <i/>
      <sz val="12"/>
      <color theme="1"/>
      <name val="Times New Roman"/>
      <family val="1"/>
    </font>
    <font>
      <b/>
      <sz val="10"/>
      <name val="Calibri"/>
      <family val="2"/>
      <scheme val="minor"/>
    </font>
    <font>
      <b/>
      <sz val="10"/>
      <name val="Calibri"/>
      <family val="2"/>
    </font>
    <font>
      <b/>
      <sz val="9"/>
      <color theme="1"/>
      <name val="Times New Roman"/>
      <family val="1"/>
    </font>
  </fonts>
  <fills count="11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0"/>
        <bgColor indexed="64"/>
      </patternFill>
    </fill>
  </fills>
  <borders count="7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 style="medium">
        <color indexed="64"/>
      </right>
      <top style="double">
        <color indexed="64"/>
      </top>
      <bottom/>
      <diagonal/>
    </border>
    <border>
      <left style="medium">
        <color indexed="64"/>
      </left>
      <right style="medium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 style="medium">
        <color indexed="64"/>
      </bottom>
      <diagonal/>
    </border>
    <border>
      <left style="double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double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/>
      <top style="medium">
        <color indexed="64"/>
      </top>
      <bottom/>
      <diagonal/>
    </border>
    <border>
      <left style="double">
        <color indexed="64"/>
      </left>
      <right style="medium">
        <color indexed="64"/>
      </right>
      <top/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double">
        <color indexed="64"/>
      </right>
      <top/>
      <bottom style="medium">
        <color indexed="64"/>
      </bottom>
      <diagonal/>
    </border>
    <border>
      <left style="double">
        <color indexed="64"/>
      </left>
      <right/>
      <top/>
      <bottom/>
      <diagonal/>
    </border>
    <border>
      <left style="medium">
        <color indexed="64"/>
      </left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double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double">
        <color indexed="64"/>
      </right>
      <top style="medium">
        <color indexed="64"/>
      </top>
      <bottom/>
      <diagonal/>
    </border>
    <border>
      <left/>
      <right style="double">
        <color indexed="64"/>
      </right>
      <top/>
      <bottom/>
      <diagonal/>
    </border>
    <border>
      <left/>
      <right/>
      <top style="double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double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/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double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double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</borders>
  <cellStyleXfs count="4">
    <xf numFmtId="0" fontId="0" fillId="0" borderId="0"/>
    <xf numFmtId="43" fontId="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</cellStyleXfs>
  <cellXfs count="175">
    <xf numFmtId="0" fontId="0" fillId="0" borderId="0" xfId="0"/>
    <xf numFmtId="0" fontId="1" fillId="5" borderId="1" xfId="0" applyFont="1" applyFill="1" applyBorder="1" applyAlignment="1">
      <alignment horizontal="center" vertical="top" wrapText="1"/>
    </xf>
    <xf numFmtId="0" fontId="2" fillId="5" borderId="22" xfId="0" applyFont="1" applyFill="1" applyBorder="1" applyAlignment="1">
      <alignment horizontal="center" vertical="top" wrapText="1"/>
    </xf>
    <xf numFmtId="0" fontId="5" fillId="3" borderId="55" xfId="0" applyFont="1" applyFill="1" applyBorder="1" applyAlignment="1">
      <alignment horizontal="center" vertical="top" wrapText="1"/>
    </xf>
    <xf numFmtId="0" fontId="3" fillId="3" borderId="11" xfId="0" applyFont="1" applyFill="1" applyBorder="1" applyAlignment="1">
      <alignment horizontal="center" vertical="top" wrapText="1"/>
    </xf>
    <xf numFmtId="0" fontId="2" fillId="3" borderId="55" xfId="0" applyFont="1" applyFill="1" applyBorder="1" applyAlignment="1">
      <alignment horizontal="center" vertical="top" wrapText="1"/>
    </xf>
    <xf numFmtId="0" fontId="1" fillId="4" borderId="28" xfId="0" applyFont="1" applyFill="1" applyBorder="1" applyAlignment="1">
      <alignment horizontal="center" vertical="top" wrapText="1"/>
    </xf>
    <xf numFmtId="0" fontId="2" fillId="3" borderId="29" xfId="0" applyFont="1" applyFill="1" applyBorder="1" applyAlignment="1">
      <alignment horizontal="center" vertical="top" wrapText="1"/>
    </xf>
    <xf numFmtId="0" fontId="2" fillId="5" borderId="9" xfId="0" applyFont="1" applyFill="1" applyBorder="1" applyAlignment="1">
      <alignment horizontal="center" vertical="top" wrapText="1"/>
    </xf>
    <xf numFmtId="0" fontId="1" fillId="5" borderId="14" xfId="0" applyFont="1" applyFill="1" applyBorder="1" applyAlignment="1">
      <alignment horizontal="center" vertical="top" wrapText="1"/>
    </xf>
    <xf numFmtId="164" fontId="3" fillId="3" borderId="1" xfId="1" applyNumberFormat="1" applyFont="1" applyFill="1" applyBorder="1" applyAlignment="1">
      <alignment horizontal="center" vertical="top" wrapText="1"/>
    </xf>
    <xf numFmtId="0" fontId="2" fillId="0" borderId="0" xfId="0" applyFont="1" applyAlignment="1">
      <alignment horizontal="center" vertical="top"/>
    </xf>
    <xf numFmtId="0" fontId="2" fillId="3" borderId="0" xfId="0" applyFont="1" applyFill="1" applyBorder="1" applyAlignment="1">
      <alignment horizontal="center" vertical="top" wrapText="1"/>
    </xf>
    <xf numFmtId="0" fontId="2" fillId="3" borderId="5" xfId="0" applyFont="1" applyFill="1" applyBorder="1" applyAlignment="1">
      <alignment horizontal="center" vertical="top" wrapText="1"/>
    </xf>
    <xf numFmtId="0" fontId="2" fillId="3" borderId="10" xfId="0" applyFont="1" applyFill="1" applyBorder="1" applyAlignment="1">
      <alignment horizontal="center" vertical="top" wrapText="1"/>
    </xf>
    <xf numFmtId="0" fontId="2" fillId="3" borderId="4" xfId="0" applyFont="1" applyFill="1" applyBorder="1" applyAlignment="1">
      <alignment horizontal="center" vertical="top" wrapText="1"/>
    </xf>
    <xf numFmtId="0" fontId="6" fillId="3" borderId="28" xfId="0" applyFont="1" applyFill="1" applyBorder="1" applyAlignment="1">
      <alignment horizontal="center" vertical="top" wrapText="1"/>
    </xf>
    <xf numFmtId="0" fontId="6" fillId="3" borderId="29" xfId="0" applyFont="1" applyFill="1" applyBorder="1" applyAlignment="1">
      <alignment horizontal="center" vertical="top" wrapText="1"/>
    </xf>
    <xf numFmtId="0" fontId="10" fillId="0" borderId="70" xfId="2" applyFont="1" applyFill="1" applyBorder="1" applyAlignment="1">
      <alignment horizontal="center" vertical="top" wrapText="1"/>
    </xf>
    <xf numFmtId="0" fontId="10" fillId="0" borderId="70" xfId="2" applyFont="1" applyFill="1" applyBorder="1" applyAlignment="1">
      <alignment horizontal="center" vertical="top"/>
    </xf>
    <xf numFmtId="0" fontId="10" fillId="10" borderId="70" xfId="0" applyFont="1" applyFill="1" applyBorder="1" applyAlignment="1">
      <alignment horizontal="center" vertical="top" wrapText="1"/>
    </xf>
    <xf numFmtId="0" fontId="10" fillId="10" borderId="70" xfId="2" applyNumberFormat="1" applyFont="1" applyFill="1" applyBorder="1" applyAlignment="1">
      <alignment horizontal="center" vertical="top" wrapText="1"/>
    </xf>
    <xf numFmtId="165" fontId="11" fillId="0" borderId="70" xfId="3" applyNumberFormat="1" applyFont="1" applyFill="1" applyBorder="1" applyAlignment="1">
      <alignment horizontal="center" vertical="top"/>
    </xf>
    <xf numFmtId="164" fontId="11" fillId="0" borderId="70" xfId="3" applyNumberFormat="1" applyFont="1" applyFill="1" applyBorder="1" applyAlignment="1">
      <alignment horizontal="center" vertical="top"/>
    </xf>
    <xf numFmtId="0" fontId="3" fillId="3" borderId="28" xfId="0" applyFont="1" applyFill="1" applyBorder="1" applyAlignment="1">
      <alignment horizontal="center" vertical="top" wrapText="1"/>
    </xf>
    <xf numFmtId="0" fontId="3" fillId="3" borderId="29" xfId="0" applyFont="1" applyFill="1" applyBorder="1" applyAlignment="1">
      <alignment horizontal="center" vertical="top" wrapText="1"/>
    </xf>
    <xf numFmtId="0" fontId="3" fillId="3" borderId="49" xfId="0" applyFont="1" applyFill="1" applyBorder="1" applyAlignment="1">
      <alignment horizontal="center" vertical="top" wrapText="1"/>
    </xf>
    <xf numFmtId="0" fontId="3" fillId="3" borderId="30" xfId="0" applyFont="1" applyFill="1" applyBorder="1" applyAlignment="1">
      <alignment horizontal="center" vertical="top" wrapText="1"/>
    </xf>
    <xf numFmtId="0" fontId="2" fillId="3" borderId="51" xfId="0" applyFont="1" applyFill="1" applyBorder="1" applyAlignment="1">
      <alignment horizontal="center" vertical="top" wrapText="1"/>
    </xf>
    <xf numFmtId="0" fontId="3" fillId="3" borderId="43" xfId="0" applyFont="1" applyFill="1" applyBorder="1" applyAlignment="1">
      <alignment horizontal="center" vertical="top" wrapText="1"/>
    </xf>
    <xf numFmtId="0" fontId="3" fillId="3" borderId="51" xfId="0" applyFont="1" applyFill="1" applyBorder="1" applyAlignment="1">
      <alignment horizontal="center" vertical="top" wrapText="1"/>
    </xf>
    <xf numFmtId="0" fontId="2" fillId="3" borderId="69" xfId="0" applyFont="1" applyFill="1" applyBorder="1" applyAlignment="1">
      <alignment horizontal="center" vertical="top" wrapText="1"/>
    </xf>
    <xf numFmtId="0" fontId="3" fillId="3" borderId="67" xfId="0" applyFont="1" applyFill="1" applyBorder="1" applyAlignment="1">
      <alignment horizontal="center" vertical="top" wrapText="1"/>
    </xf>
    <xf numFmtId="0" fontId="2" fillId="3" borderId="11" xfId="0" applyFont="1" applyFill="1" applyBorder="1" applyAlignment="1">
      <alignment horizontal="center" vertical="top" wrapText="1"/>
    </xf>
    <xf numFmtId="0" fontId="2" fillId="3" borderId="28" xfId="0" applyFont="1" applyFill="1" applyBorder="1" applyAlignment="1">
      <alignment horizontal="center" vertical="top" wrapText="1"/>
    </xf>
    <xf numFmtId="0" fontId="2" fillId="3" borderId="30" xfId="0" applyFont="1" applyFill="1" applyBorder="1" applyAlignment="1">
      <alignment horizontal="center" vertical="top" wrapText="1"/>
    </xf>
    <xf numFmtId="0" fontId="5" fillId="3" borderId="30" xfId="0" applyFont="1" applyFill="1" applyBorder="1" applyAlignment="1">
      <alignment horizontal="center" vertical="top" wrapText="1"/>
    </xf>
    <xf numFmtId="0" fontId="2" fillId="3" borderId="8" xfId="0" applyFont="1" applyFill="1" applyBorder="1" applyAlignment="1">
      <alignment horizontal="center" vertical="top" wrapText="1"/>
    </xf>
    <xf numFmtId="0" fontId="2" fillId="3" borderId="67" xfId="0" applyFont="1" applyFill="1" applyBorder="1" applyAlignment="1">
      <alignment horizontal="center" vertical="top" wrapText="1"/>
    </xf>
    <xf numFmtId="0" fontId="2" fillId="3" borderId="43" xfId="0" applyFont="1" applyFill="1" applyBorder="1" applyAlignment="1">
      <alignment horizontal="center" vertical="top" wrapText="1"/>
    </xf>
    <xf numFmtId="0" fontId="2" fillId="3" borderId="53" xfId="0" applyFont="1" applyFill="1" applyBorder="1" applyAlignment="1">
      <alignment horizontal="center" vertical="top" wrapText="1"/>
    </xf>
    <xf numFmtId="0" fontId="3" fillId="3" borderId="53" xfId="0" applyFont="1" applyFill="1" applyBorder="1" applyAlignment="1">
      <alignment horizontal="center" vertical="top" wrapText="1"/>
    </xf>
    <xf numFmtId="0" fontId="2" fillId="3" borderId="55" xfId="0" applyFont="1" applyFill="1" applyBorder="1" applyAlignment="1">
      <alignment horizontal="center" vertical="top" wrapText="1"/>
    </xf>
    <xf numFmtId="0" fontId="2" fillId="3" borderId="51" xfId="0" applyFont="1" applyFill="1" applyBorder="1" applyAlignment="1">
      <alignment horizontal="center" vertical="top" wrapText="1"/>
    </xf>
    <xf numFmtId="0" fontId="3" fillId="3" borderId="2" xfId="0" applyFont="1" applyFill="1" applyBorder="1" applyAlignment="1">
      <alignment horizontal="center" vertical="top" wrapText="1"/>
    </xf>
    <xf numFmtId="0" fontId="2" fillId="5" borderId="10" xfId="0" applyFont="1" applyFill="1" applyBorder="1" applyAlignment="1">
      <alignment horizontal="center" vertical="top" wrapText="1"/>
    </xf>
    <xf numFmtId="0" fontId="2" fillId="5" borderId="71" xfId="0" applyFont="1" applyFill="1" applyBorder="1" applyAlignment="1">
      <alignment horizontal="center" vertical="top" wrapText="1"/>
    </xf>
    <xf numFmtId="0" fontId="2" fillId="0" borderId="70" xfId="0" applyFont="1" applyBorder="1" applyAlignment="1">
      <alignment horizontal="center" vertical="top"/>
    </xf>
    <xf numFmtId="0" fontId="2" fillId="3" borderId="31" xfId="0" applyFont="1" applyFill="1" applyBorder="1" applyAlignment="1">
      <alignment horizontal="center" vertical="top" wrapText="1"/>
    </xf>
    <xf numFmtId="0" fontId="2" fillId="3" borderId="32" xfId="0" applyFont="1" applyFill="1" applyBorder="1" applyAlignment="1">
      <alignment horizontal="center" vertical="top" wrapText="1"/>
    </xf>
    <xf numFmtId="0" fontId="2" fillId="3" borderId="12" xfId="0" applyFont="1" applyFill="1" applyBorder="1" applyAlignment="1">
      <alignment horizontal="center" vertical="top" wrapText="1"/>
    </xf>
    <xf numFmtId="0" fontId="2" fillId="3" borderId="20" xfId="0" applyFont="1" applyFill="1" applyBorder="1" applyAlignment="1">
      <alignment horizontal="center" vertical="top" wrapText="1"/>
    </xf>
    <xf numFmtId="0" fontId="2" fillId="3" borderId="19" xfId="0" applyFont="1" applyFill="1" applyBorder="1" applyAlignment="1">
      <alignment horizontal="center" vertical="top" wrapText="1"/>
    </xf>
    <xf numFmtId="0" fontId="2" fillId="3" borderId="13" xfId="0" applyFont="1" applyFill="1" applyBorder="1" applyAlignment="1">
      <alignment horizontal="center" vertical="top" wrapText="1"/>
    </xf>
    <xf numFmtId="0" fontId="2" fillId="3" borderId="14" xfId="0" applyFont="1" applyFill="1" applyBorder="1" applyAlignment="1">
      <alignment horizontal="center" vertical="top" wrapText="1"/>
    </xf>
    <xf numFmtId="0" fontId="2" fillId="3" borderId="37" xfId="0" applyFont="1" applyFill="1" applyBorder="1" applyAlignment="1">
      <alignment horizontal="center" vertical="top" wrapText="1"/>
    </xf>
    <xf numFmtId="0" fontId="2" fillId="3" borderId="28" xfId="0" applyFont="1" applyFill="1" applyBorder="1" applyAlignment="1">
      <alignment horizontal="center" vertical="top" wrapText="1"/>
    </xf>
    <xf numFmtId="0" fontId="2" fillId="3" borderId="38" xfId="0" applyFont="1" applyFill="1" applyBorder="1" applyAlignment="1">
      <alignment horizontal="center" vertical="top" wrapText="1"/>
    </xf>
    <xf numFmtId="0" fontId="2" fillId="3" borderId="33" xfId="0" applyFont="1" applyFill="1" applyBorder="1" applyAlignment="1">
      <alignment horizontal="center" vertical="top" wrapText="1"/>
    </xf>
    <xf numFmtId="0" fontId="2" fillId="3" borderId="34" xfId="0" applyFont="1" applyFill="1" applyBorder="1" applyAlignment="1">
      <alignment horizontal="center" vertical="top" wrapText="1"/>
    </xf>
    <xf numFmtId="0" fontId="2" fillId="3" borderId="39" xfId="0" applyFont="1" applyFill="1" applyBorder="1" applyAlignment="1">
      <alignment horizontal="center" vertical="top" wrapText="1"/>
    </xf>
    <xf numFmtId="0" fontId="2" fillId="3" borderId="29" xfId="0" applyFont="1" applyFill="1" applyBorder="1" applyAlignment="1">
      <alignment horizontal="center" vertical="top" wrapText="1"/>
    </xf>
    <xf numFmtId="0" fontId="8" fillId="0" borderId="40" xfId="0" applyFont="1" applyBorder="1" applyAlignment="1">
      <alignment horizontal="center" vertical="top"/>
    </xf>
    <xf numFmtId="0" fontId="2" fillId="3" borderId="40" xfId="0" applyFont="1" applyFill="1" applyBorder="1" applyAlignment="1">
      <alignment horizontal="center" vertical="top" wrapText="1"/>
    </xf>
    <xf numFmtId="0" fontId="2" fillId="3" borderId="66" xfId="0" applyFont="1" applyFill="1" applyBorder="1" applyAlignment="1">
      <alignment horizontal="center" vertical="top" wrapText="1"/>
    </xf>
    <xf numFmtId="0" fontId="2" fillId="3" borderId="67" xfId="0" applyFont="1" applyFill="1" applyBorder="1" applyAlignment="1">
      <alignment horizontal="center" vertical="top" wrapText="1"/>
    </xf>
    <xf numFmtId="0" fontId="2" fillId="3" borderId="54" xfId="0" applyFont="1" applyFill="1" applyBorder="1" applyAlignment="1">
      <alignment horizontal="center" vertical="top" wrapText="1"/>
    </xf>
    <xf numFmtId="0" fontId="2" fillId="3" borderId="55" xfId="0" applyFont="1" applyFill="1" applyBorder="1" applyAlignment="1">
      <alignment horizontal="center" vertical="top" wrapText="1"/>
    </xf>
    <xf numFmtId="0" fontId="2" fillId="3" borderId="56" xfId="0" applyFont="1" applyFill="1" applyBorder="1" applyAlignment="1">
      <alignment horizontal="center" vertical="top" wrapText="1"/>
    </xf>
    <xf numFmtId="0" fontId="1" fillId="4" borderId="31" xfId="0" applyFont="1" applyFill="1" applyBorder="1" applyAlignment="1">
      <alignment horizontal="center" vertical="top" wrapText="1"/>
    </xf>
    <xf numFmtId="0" fontId="1" fillId="4" borderId="32" xfId="0" applyFont="1" applyFill="1" applyBorder="1" applyAlignment="1">
      <alignment horizontal="center" vertical="top" wrapText="1"/>
    </xf>
    <xf numFmtId="0" fontId="2" fillId="9" borderId="62" xfId="0" applyFont="1" applyFill="1" applyBorder="1" applyAlignment="1">
      <alignment horizontal="center" vertical="top" wrapText="1"/>
    </xf>
    <xf numFmtId="0" fontId="2" fillId="9" borderId="63" xfId="0" applyFont="1" applyFill="1" applyBorder="1" applyAlignment="1">
      <alignment horizontal="center" vertical="top" wrapText="1"/>
    </xf>
    <xf numFmtId="0" fontId="2" fillId="9" borderId="64" xfId="0" applyFont="1" applyFill="1" applyBorder="1" applyAlignment="1">
      <alignment horizontal="center" vertical="top" wrapText="1"/>
    </xf>
    <xf numFmtId="0" fontId="1" fillId="4" borderId="37" xfId="0" applyFont="1" applyFill="1" applyBorder="1" applyAlignment="1">
      <alignment horizontal="center" vertical="top" wrapText="1"/>
    </xf>
    <xf numFmtId="0" fontId="1" fillId="4" borderId="28" xfId="0" applyFont="1" applyFill="1" applyBorder="1" applyAlignment="1">
      <alignment horizontal="center" vertical="top" wrapText="1"/>
    </xf>
    <xf numFmtId="0" fontId="2" fillId="3" borderId="50" xfId="0" applyFont="1" applyFill="1" applyBorder="1" applyAlignment="1">
      <alignment horizontal="center" vertical="top" wrapText="1"/>
    </xf>
    <xf numFmtId="0" fontId="2" fillId="3" borderId="51" xfId="0" applyFont="1" applyFill="1" applyBorder="1" applyAlignment="1">
      <alignment horizontal="center" vertical="top" wrapText="1"/>
    </xf>
    <xf numFmtId="0" fontId="2" fillId="3" borderId="65" xfId="0" applyFont="1" applyFill="1" applyBorder="1" applyAlignment="1">
      <alignment horizontal="center" vertical="top" wrapText="1"/>
    </xf>
    <xf numFmtId="0" fontId="2" fillId="3" borderId="61" xfId="0" applyFont="1" applyFill="1" applyBorder="1" applyAlignment="1">
      <alignment horizontal="center" vertical="top" wrapText="1"/>
    </xf>
    <xf numFmtId="0" fontId="2" fillId="3" borderId="48" xfId="0" applyFont="1" applyFill="1" applyBorder="1" applyAlignment="1">
      <alignment horizontal="center" vertical="top" wrapText="1"/>
    </xf>
    <xf numFmtId="0" fontId="2" fillId="3" borderId="49" xfId="0" applyFont="1" applyFill="1" applyBorder="1" applyAlignment="1">
      <alignment horizontal="center" vertical="top" wrapText="1"/>
    </xf>
    <xf numFmtId="0" fontId="2" fillId="3" borderId="23" xfId="0" applyFont="1" applyFill="1" applyBorder="1" applyAlignment="1">
      <alignment horizontal="center" vertical="top" wrapText="1"/>
    </xf>
    <xf numFmtId="0" fontId="2" fillId="3" borderId="11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 vertical="top" wrapText="1"/>
    </xf>
    <xf numFmtId="0" fontId="2" fillId="3" borderId="44" xfId="0" applyFont="1" applyFill="1" applyBorder="1" applyAlignment="1">
      <alignment horizontal="center" vertical="top" wrapText="1"/>
    </xf>
    <xf numFmtId="0" fontId="1" fillId="3" borderId="50" xfId="0" applyFont="1" applyFill="1" applyBorder="1" applyAlignment="1">
      <alignment horizontal="center" vertical="top" wrapText="1"/>
    </xf>
    <xf numFmtId="0" fontId="1" fillId="3" borderId="51" xfId="0" applyFont="1" applyFill="1" applyBorder="1" applyAlignment="1">
      <alignment horizontal="center" vertical="top" wrapText="1"/>
    </xf>
    <xf numFmtId="0" fontId="2" fillId="3" borderId="41" xfId="0" applyFont="1" applyFill="1" applyBorder="1" applyAlignment="1">
      <alignment horizontal="center" vertical="top" wrapText="1"/>
    </xf>
    <xf numFmtId="0" fontId="2" fillId="3" borderId="30" xfId="0" applyFont="1" applyFill="1" applyBorder="1" applyAlignment="1">
      <alignment horizontal="center" vertical="top" wrapText="1"/>
    </xf>
    <xf numFmtId="0" fontId="3" fillId="4" borderId="19" xfId="0" applyFont="1" applyFill="1" applyBorder="1" applyAlignment="1">
      <alignment horizontal="center" vertical="top" wrapText="1"/>
    </xf>
    <xf numFmtId="0" fontId="3" fillId="4" borderId="13" xfId="0" applyFont="1" applyFill="1" applyBorder="1" applyAlignment="1">
      <alignment horizontal="center" vertical="top" wrapText="1"/>
    </xf>
    <xf numFmtId="0" fontId="3" fillId="4" borderId="20" xfId="0" applyFont="1" applyFill="1" applyBorder="1" applyAlignment="1">
      <alignment horizontal="center" vertical="top" wrapText="1"/>
    </xf>
    <xf numFmtId="0" fontId="1" fillId="3" borderId="42" xfId="0" applyFont="1" applyFill="1" applyBorder="1" applyAlignment="1">
      <alignment horizontal="center" vertical="top" wrapText="1"/>
    </xf>
    <xf numFmtId="0" fontId="1" fillId="3" borderId="43" xfId="0" applyFont="1" applyFill="1" applyBorder="1" applyAlignment="1">
      <alignment horizontal="center" vertical="top" wrapText="1"/>
    </xf>
    <xf numFmtId="0" fontId="8" fillId="0" borderId="68" xfId="0" applyFont="1" applyBorder="1" applyAlignment="1">
      <alignment horizontal="center" vertical="top"/>
    </xf>
    <xf numFmtId="0" fontId="1" fillId="7" borderId="15" xfId="0" applyFont="1" applyFill="1" applyBorder="1" applyAlignment="1">
      <alignment horizontal="center" vertical="top" wrapText="1"/>
    </xf>
    <xf numFmtId="0" fontId="1" fillId="7" borderId="46" xfId="0" applyFont="1" applyFill="1" applyBorder="1" applyAlignment="1">
      <alignment horizontal="center" vertical="top" wrapText="1"/>
    </xf>
    <xf numFmtId="0" fontId="1" fillId="7" borderId="27" xfId="0" applyFont="1" applyFill="1" applyBorder="1" applyAlignment="1">
      <alignment horizontal="center" vertical="top" wrapText="1"/>
    </xf>
    <xf numFmtId="0" fontId="1" fillId="8" borderId="19" xfId="0" applyFont="1" applyFill="1" applyBorder="1" applyAlignment="1">
      <alignment horizontal="center" vertical="top" wrapText="1"/>
    </xf>
    <xf numFmtId="0" fontId="1" fillId="8" borderId="13" xfId="0" applyFont="1" applyFill="1" applyBorder="1" applyAlignment="1">
      <alignment horizontal="center" vertical="top" wrapText="1"/>
    </xf>
    <xf numFmtId="0" fontId="1" fillId="8" borderId="20" xfId="0" applyFont="1" applyFill="1" applyBorder="1" applyAlignment="1">
      <alignment horizontal="center" vertical="top" wrapText="1"/>
    </xf>
    <xf numFmtId="0" fontId="1" fillId="2" borderId="10" xfId="0" applyFont="1" applyFill="1" applyBorder="1" applyAlignment="1">
      <alignment horizontal="center" vertical="top" wrapText="1"/>
    </xf>
    <xf numFmtId="0" fontId="1" fillId="2" borderId="9" xfId="0" applyFont="1" applyFill="1" applyBorder="1" applyAlignment="1">
      <alignment horizontal="center" vertical="top" wrapText="1"/>
    </xf>
    <xf numFmtId="0" fontId="2" fillId="5" borderId="12" xfId="0" applyFont="1" applyFill="1" applyBorder="1" applyAlignment="1">
      <alignment horizontal="center" vertical="top" wrapText="1"/>
    </xf>
    <xf numFmtId="0" fontId="2" fillId="5" borderId="14" xfId="0" applyFont="1" applyFill="1" applyBorder="1" applyAlignment="1">
      <alignment horizontal="center" vertical="top" wrapText="1"/>
    </xf>
    <xf numFmtId="0" fontId="2" fillId="5" borderId="19" xfId="0" applyFont="1" applyFill="1" applyBorder="1" applyAlignment="1">
      <alignment horizontal="center" vertical="top" wrapText="1"/>
    </xf>
    <xf numFmtId="0" fontId="1" fillId="3" borderId="15" xfId="0" applyFont="1" applyFill="1" applyBorder="1" applyAlignment="1">
      <alignment horizontal="center" vertical="top" wrapText="1"/>
    </xf>
    <xf numFmtId="0" fontId="1" fillId="3" borderId="46" xfId="0" applyFont="1" applyFill="1" applyBorder="1" applyAlignment="1">
      <alignment horizontal="center" vertical="top" wrapText="1"/>
    </xf>
    <xf numFmtId="0" fontId="1" fillId="3" borderId="27" xfId="0" applyFont="1" applyFill="1" applyBorder="1" applyAlignment="1">
      <alignment horizontal="center" vertical="top" wrapText="1"/>
    </xf>
    <xf numFmtId="0" fontId="1" fillId="7" borderId="25" xfId="0" applyFont="1" applyFill="1" applyBorder="1" applyAlignment="1">
      <alignment horizontal="center" vertical="top" wrapText="1"/>
    </xf>
    <xf numFmtId="0" fontId="1" fillId="7" borderId="0" xfId="0" applyFont="1" applyFill="1" applyBorder="1" applyAlignment="1">
      <alignment horizontal="center" vertical="top" wrapText="1"/>
    </xf>
    <xf numFmtId="0" fontId="1" fillId="7" borderId="45" xfId="0" applyFont="1" applyFill="1" applyBorder="1" applyAlignment="1">
      <alignment horizontal="center" vertical="top" wrapText="1"/>
    </xf>
    <xf numFmtId="0" fontId="9" fillId="6" borderId="18" xfId="0" applyFont="1" applyFill="1" applyBorder="1" applyAlignment="1">
      <alignment horizontal="center" vertical="top" wrapText="1"/>
    </xf>
    <xf numFmtId="0" fontId="9" fillId="6" borderId="7" xfId="0" applyFont="1" applyFill="1" applyBorder="1" applyAlignment="1">
      <alignment horizontal="center" vertical="top" wrapText="1"/>
    </xf>
    <xf numFmtId="0" fontId="9" fillId="6" borderId="24" xfId="0" applyFont="1" applyFill="1" applyBorder="1" applyAlignment="1">
      <alignment horizontal="center" vertical="top" wrapText="1"/>
    </xf>
    <xf numFmtId="0" fontId="2" fillId="3" borderId="52" xfId="0" applyFont="1" applyFill="1" applyBorder="1" applyAlignment="1">
      <alignment horizontal="center" vertical="top" wrapText="1"/>
    </xf>
    <xf numFmtId="0" fontId="2" fillId="3" borderId="53" xfId="0" applyFont="1" applyFill="1" applyBorder="1" applyAlignment="1">
      <alignment horizontal="center" vertical="top" wrapText="1"/>
    </xf>
    <xf numFmtId="0" fontId="2" fillId="3" borderId="35" xfId="0" applyFont="1" applyFill="1" applyBorder="1" applyAlignment="1">
      <alignment horizontal="center" vertical="top" wrapText="1"/>
    </xf>
    <xf numFmtId="0" fontId="2" fillId="3" borderId="36" xfId="0" applyFont="1" applyFill="1" applyBorder="1" applyAlignment="1">
      <alignment horizontal="center" vertical="top" wrapText="1"/>
    </xf>
    <xf numFmtId="0" fontId="2" fillId="3" borderId="57" xfId="0" applyFont="1" applyFill="1" applyBorder="1" applyAlignment="1">
      <alignment horizontal="center" vertical="top" wrapText="1"/>
    </xf>
    <xf numFmtId="0" fontId="2" fillId="5" borderId="17" xfId="0" applyFont="1" applyFill="1" applyBorder="1" applyAlignment="1">
      <alignment horizontal="center" vertical="top" wrapText="1"/>
    </xf>
    <xf numFmtId="0" fontId="2" fillId="5" borderId="9" xfId="0" applyFont="1" applyFill="1" applyBorder="1" applyAlignment="1">
      <alignment horizontal="center" vertical="top" wrapText="1"/>
    </xf>
    <xf numFmtId="0" fontId="2" fillId="5" borderId="15" xfId="0" applyFont="1" applyFill="1" applyBorder="1" applyAlignment="1">
      <alignment horizontal="center" vertical="top" wrapText="1"/>
    </xf>
    <xf numFmtId="0" fontId="2" fillId="5" borderId="16" xfId="0" applyFont="1" applyFill="1" applyBorder="1" applyAlignment="1">
      <alignment horizontal="center" vertical="top" wrapText="1"/>
    </xf>
    <xf numFmtId="0" fontId="2" fillId="5" borderId="18" xfId="0" applyFont="1" applyFill="1" applyBorder="1" applyAlignment="1">
      <alignment horizontal="center" vertical="top" wrapText="1"/>
    </xf>
    <xf numFmtId="0" fontId="2" fillId="5" borderId="8" xfId="0" applyFont="1" applyFill="1" applyBorder="1" applyAlignment="1">
      <alignment horizontal="center" vertical="top" wrapText="1"/>
    </xf>
    <xf numFmtId="0" fontId="2" fillId="9" borderId="46" xfId="0" applyFont="1" applyFill="1" applyBorder="1" applyAlignment="1">
      <alignment horizontal="center" vertical="top" wrapText="1"/>
    </xf>
    <xf numFmtId="0" fontId="3" fillId="4" borderId="15" xfId="0" applyFont="1" applyFill="1" applyBorder="1" applyAlignment="1">
      <alignment horizontal="center" vertical="top" wrapText="1"/>
    </xf>
    <xf numFmtId="0" fontId="3" fillId="4" borderId="46" xfId="0" applyFont="1" applyFill="1" applyBorder="1" applyAlignment="1">
      <alignment horizontal="center" vertical="top" wrapText="1"/>
    </xf>
    <xf numFmtId="0" fontId="3" fillId="4" borderId="27" xfId="0" applyFont="1" applyFill="1" applyBorder="1" applyAlignment="1">
      <alignment horizontal="center" vertical="top" wrapText="1"/>
    </xf>
    <xf numFmtId="0" fontId="1" fillId="5" borderId="12" xfId="0" applyFont="1" applyFill="1" applyBorder="1" applyAlignment="1">
      <alignment horizontal="center" vertical="top" wrapText="1"/>
    </xf>
    <xf numFmtId="0" fontId="1" fillId="5" borderId="20" xfId="0" applyFont="1" applyFill="1" applyBorder="1" applyAlignment="1">
      <alignment horizontal="center" vertical="top" wrapText="1"/>
    </xf>
    <xf numFmtId="0" fontId="1" fillId="2" borderId="2" xfId="0" applyFont="1" applyFill="1" applyBorder="1" applyAlignment="1">
      <alignment horizontal="center" vertical="top" wrapText="1"/>
    </xf>
    <xf numFmtId="0" fontId="1" fillId="2" borderId="44" xfId="0" applyFont="1" applyFill="1" applyBorder="1" applyAlignment="1">
      <alignment horizontal="center" vertical="top" wrapText="1"/>
    </xf>
    <xf numFmtId="0" fontId="1" fillId="2" borderId="4" xfId="0" applyFont="1" applyFill="1" applyBorder="1" applyAlignment="1">
      <alignment horizontal="center" vertical="top" wrapText="1"/>
    </xf>
    <xf numFmtId="0" fontId="1" fillId="2" borderId="45" xfId="0" applyFont="1" applyFill="1" applyBorder="1" applyAlignment="1">
      <alignment horizontal="center" vertical="top" wrapText="1"/>
    </xf>
    <xf numFmtId="0" fontId="1" fillId="2" borderId="6" xfId="0" applyFont="1" applyFill="1" applyBorder="1" applyAlignment="1">
      <alignment horizontal="center" vertical="top" wrapText="1"/>
    </xf>
    <xf numFmtId="0" fontId="1" fillId="2" borderId="24" xfId="0" applyFont="1" applyFill="1" applyBorder="1" applyAlignment="1">
      <alignment horizontal="center" vertical="top" wrapText="1"/>
    </xf>
    <xf numFmtId="0" fontId="2" fillId="5" borderId="26" xfId="0" applyFont="1" applyFill="1" applyBorder="1" applyAlignment="1">
      <alignment horizontal="center" vertical="top" wrapText="1"/>
    </xf>
    <xf numFmtId="0" fontId="2" fillId="5" borderId="27" xfId="0" applyFont="1" applyFill="1" applyBorder="1" applyAlignment="1">
      <alignment horizontal="center" vertical="top" wrapText="1"/>
    </xf>
    <xf numFmtId="0" fontId="2" fillId="5" borderId="6" xfId="0" applyFont="1" applyFill="1" applyBorder="1" applyAlignment="1">
      <alignment horizontal="center" vertical="top" wrapText="1"/>
    </xf>
    <xf numFmtId="0" fontId="2" fillId="5" borderId="24" xfId="0" applyFont="1" applyFill="1" applyBorder="1" applyAlignment="1">
      <alignment horizontal="center" vertical="top" wrapText="1"/>
    </xf>
    <xf numFmtId="0" fontId="1" fillId="2" borderId="21" xfId="0" applyFont="1" applyFill="1" applyBorder="1" applyAlignment="1">
      <alignment horizontal="center" vertical="top" wrapText="1"/>
    </xf>
    <xf numFmtId="0" fontId="1" fillId="2" borderId="3" xfId="0" applyFont="1" applyFill="1" applyBorder="1" applyAlignment="1">
      <alignment horizontal="center" vertical="top" wrapText="1"/>
    </xf>
    <xf numFmtId="0" fontId="1" fillId="2" borderId="25" xfId="0" applyFont="1" applyFill="1" applyBorder="1" applyAlignment="1">
      <alignment horizontal="center" vertical="top" wrapText="1"/>
    </xf>
    <xf numFmtId="0" fontId="1" fillId="2" borderId="5" xfId="0" applyFont="1" applyFill="1" applyBorder="1" applyAlignment="1">
      <alignment horizontal="center" vertical="top" wrapText="1"/>
    </xf>
    <xf numFmtId="0" fontId="1" fillId="2" borderId="18" xfId="0" applyFont="1" applyFill="1" applyBorder="1" applyAlignment="1">
      <alignment horizontal="center" vertical="top" wrapText="1"/>
    </xf>
    <xf numFmtId="0" fontId="1" fillId="2" borderId="8" xfId="0" applyFont="1" applyFill="1" applyBorder="1" applyAlignment="1">
      <alignment horizontal="center" vertical="top" wrapText="1"/>
    </xf>
    <xf numFmtId="0" fontId="1" fillId="5" borderId="19" xfId="0" applyFont="1" applyFill="1" applyBorder="1" applyAlignment="1">
      <alignment horizontal="center" vertical="top" wrapText="1"/>
    </xf>
    <xf numFmtId="0" fontId="1" fillId="5" borderId="14" xfId="0" applyFont="1" applyFill="1" applyBorder="1" applyAlignment="1">
      <alignment horizontal="center" vertical="top" wrapText="1"/>
    </xf>
    <xf numFmtId="0" fontId="2" fillId="5" borderId="20" xfId="0" applyFont="1" applyFill="1" applyBorder="1" applyAlignment="1">
      <alignment horizontal="center" vertical="top" wrapText="1"/>
    </xf>
    <xf numFmtId="0" fontId="2" fillId="3" borderId="42" xfId="0" applyFont="1" applyFill="1" applyBorder="1" applyAlignment="1">
      <alignment horizontal="center" vertical="top" wrapText="1"/>
    </xf>
    <xf numFmtId="0" fontId="2" fillId="3" borderId="43" xfId="0" applyFont="1" applyFill="1" applyBorder="1" applyAlignment="1">
      <alignment horizontal="center" vertical="top" wrapText="1"/>
    </xf>
    <xf numFmtId="0" fontId="3" fillId="3" borderId="47" xfId="0" applyFont="1" applyFill="1" applyBorder="1" applyAlignment="1">
      <alignment horizontal="center" vertical="top" wrapText="1"/>
    </xf>
    <xf numFmtId="0" fontId="3" fillId="3" borderId="72" xfId="0" applyFont="1" applyFill="1" applyBorder="1" applyAlignment="1">
      <alignment horizontal="center" vertical="top" wrapText="1"/>
    </xf>
    <xf numFmtId="0" fontId="2" fillId="3" borderId="21" xfId="0" applyFont="1" applyFill="1" applyBorder="1" applyAlignment="1">
      <alignment horizontal="center" vertical="top" wrapText="1"/>
    </xf>
    <xf numFmtId="0" fontId="2" fillId="3" borderId="3" xfId="0" applyFont="1" applyFill="1" applyBorder="1" applyAlignment="1">
      <alignment horizontal="center" vertical="top" wrapText="1"/>
    </xf>
    <xf numFmtId="0" fontId="2" fillId="3" borderId="25" xfId="0" applyFont="1" applyFill="1" applyBorder="1" applyAlignment="1">
      <alignment horizontal="center" vertical="top" wrapText="1"/>
    </xf>
    <xf numFmtId="0" fontId="2" fillId="3" borderId="5" xfId="0" applyFont="1" applyFill="1" applyBorder="1" applyAlignment="1">
      <alignment horizontal="center" vertical="top" wrapText="1"/>
    </xf>
    <xf numFmtId="0" fontId="2" fillId="3" borderId="18" xfId="0" applyFont="1" applyFill="1" applyBorder="1" applyAlignment="1">
      <alignment horizontal="center" vertical="top" wrapText="1"/>
    </xf>
    <xf numFmtId="0" fontId="2" fillId="3" borderId="8" xfId="0" applyFont="1" applyFill="1" applyBorder="1" applyAlignment="1">
      <alignment horizontal="center" vertical="top" wrapText="1"/>
    </xf>
    <xf numFmtId="3" fontId="3" fillId="3" borderId="11" xfId="0" applyNumberFormat="1" applyFont="1" applyFill="1" applyBorder="1" applyAlignment="1">
      <alignment horizontal="center" vertical="top" wrapText="1"/>
    </xf>
    <xf numFmtId="3" fontId="3" fillId="3" borderId="10" xfId="0" applyNumberFormat="1" applyFont="1" applyFill="1" applyBorder="1" applyAlignment="1">
      <alignment horizontal="center" vertical="top" wrapText="1"/>
    </xf>
    <xf numFmtId="3" fontId="3" fillId="3" borderId="9" xfId="0" applyNumberFormat="1" applyFont="1" applyFill="1" applyBorder="1" applyAlignment="1">
      <alignment horizontal="center" vertical="top" wrapText="1"/>
    </xf>
    <xf numFmtId="0" fontId="2" fillId="3" borderId="43" xfId="0" applyFont="1" applyFill="1" applyBorder="1" applyAlignment="1">
      <alignment horizontal="center" vertical="top"/>
    </xf>
    <xf numFmtId="0" fontId="1" fillId="3" borderId="42" xfId="0" applyFont="1" applyFill="1" applyBorder="1" applyAlignment="1">
      <alignment horizontal="left" vertical="top" wrapText="1"/>
    </xf>
    <xf numFmtId="0" fontId="1" fillId="3" borderId="57" xfId="0" applyFont="1" applyFill="1" applyBorder="1" applyAlignment="1">
      <alignment horizontal="left" vertical="top" wrapText="1"/>
    </xf>
    <xf numFmtId="0" fontId="1" fillId="3" borderId="32" xfId="0" applyFont="1" applyFill="1" applyBorder="1" applyAlignment="1">
      <alignment horizontal="left" vertical="top" wrapText="1"/>
    </xf>
    <xf numFmtId="0" fontId="1" fillId="3" borderId="50" xfId="0" applyFont="1" applyFill="1" applyBorder="1" applyAlignment="1">
      <alignment horizontal="left" vertical="top" wrapText="1"/>
    </xf>
    <xf numFmtId="0" fontId="1" fillId="3" borderId="58" xfId="0" applyFont="1" applyFill="1" applyBorder="1" applyAlignment="1">
      <alignment horizontal="left" vertical="top" wrapText="1"/>
    </xf>
    <xf numFmtId="0" fontId="1" fillId="3" borderId="34" xfId="0" applyFont="1" applyFill="1" applyBorder="1" applyAlignment="1">
      <alignment horizontal="left" vertical="top" wrapText="1"/>
    </xf>
    <xf numFmtId="0" fontId="1" fillId="3" borderId="59" xfId="0" applyFont="1" applyFill="1" applyBorder="1" applyAlignment="1">
      <alignment horizontal="left" vertical="top" wrapText="1"/>
    </xf>
    <xf numFmtId="0" fontId="1" fillId="3" borderId="60" xfId="0" applyFont="1" applyFill="1" applyBorder="1" applyAlignment="1">
      <alignment horizontal="left" vertical="top" wrapText="1"/>
    </xf>
    <xf numFmtId="0" fontId="1" fillId="3" borderId="61" xfId="0" applyFont="1" applyFill="1" applyBorder="1" applyAlignment="1">
      <alignment horizontal="left" vertical="top" wrapText="1"/>
    </xf>
  </cellXfs>
  <cellStyles count="4">
    <cellStyle name="Comma" xfId="1" builtinId="3"/>
    <cellStyle name="Comma 2 2" xfId="3"/>
    <cellStyle name="Normal" xfId="0" builtinId="0"/>
    <cellStyle name="Normal 2" xfId="2"/>
  </cellStyles>
  <dxfs count="0"/>
  <tableStyles count="0" defaultTableStyle="TableStyleMedium9" defaultPivotStyle="PivotStyleLight16"/>
  <colors>
    <mruColors>
      <color rgb="FFFAC0A0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95"/>
  <sheetViews>
    <sheetView tabSelected="1" view="pageBreakPreview" topLeftCell="A80" zoomScaleSheetLayoutView="100" workbookViewId="0">
      <selection activeCell="A93" sqref="A93:F93"/>
    </sheetView>
  </sheetViews>
  <sheetFormatPr defaultRowHeight="14.25"/>
  <cols>
    <col min="1" max="1" width="12.5703125" style="11" customWidth="1"/>
    <col min="2" max="2" width="22.85546875" style="11" customWidth="1"/>
    <col min="3" max="3" width="27.5703125" style="11" customWidth="1"/>
    <col min="4" max="4" width="28.140625" style="11" customWidth="1"/>
    <col min="5" max="5" width="28.42578125" style="11" customWidth="1"/>
    <col min="6" max="6" width="22.140625" style="11" customWidth="1"/>
    <col min="7" max="16384" width="9.140625" style="11"/>
  </cols>
  <sheetData>
    <row r="1" spans="1:16" ht="33.75" customHeight="1" thickTop="1">
      <c r="A1" s="96" t="s">
        <v>20</v>
      </c>
      <c r="B1" s="97"/>
      <c r="C1" s="97"/>
      <c r="D1" s="97"/>
      <c r="E1" s="97"/>
      <c r="F1" s="98"/>
    </row>
    <row r="2" spans="1:16" ht="31.5" customHeight="1" thickBot="1">
      <c r="A2" s="110" t="s">
        <v>93</v>
      </c>
      <c r="B2" s="111"/>
      <c r="C2" s="111"/>
      <c r="D2" s="111"/>
      <c r="E2" s="111"/>
      <c r="F2" s="112"/>
    </row>
    <row r="3" spans="1:16" ht="22.5" customHeight="1" thickBot="1">
      <c r="A3" s="99" t="s">
        <v>21</v>
      </c>
      <c r="B3" s="100"/>
      <c r="C3" s="100"/>
      <c r="D3" s="100"/>
      <c r="E3" s="100"/>
      <c r="F3" s="101"/>
    </row>
    <row r="4" spans="1:16" ht="18.75" customHeight="1" thickBot="1">
      <c r="A4" s="113" t="s">
        <v>22</v>
      </c>
      <c r="B4" s="114"/>
      <c r="C4" s="114"/>
      <c r="D4" s="114"/>
      <c r="E4" s="114"/>
      <c r="F4" s="115"/>
    </row>
    <row r="5" spans="1:16" ht="18.75" customHeight="1" thickBot="1">
      <c r="A5" s="149" t="s">
        <v>24</v>
      </c>
      <c r="B5" s="150"/>
      <c r="C5" s="1" t="s">
        <v>25</v>
      </c>
      <c r="D5" s="9" t="s">
        <v>26</v>
      </c>
      <c r="E5" s="131" t="s">
        <v>23</v>
      </c>
      <c r="F5" s="132"/>
    </row>
    <row r="6" spans="1:16" ht="15.75" customHeight="1">
      <c r="A6" s="143" t="s">
        <v>123</v>
      </c>
      <c r="B6" s="144"/>
      <c r="C6" s="102">
        <v>32320134</v>
      </c>
      <c r="D6" s="102" t="s">
        <v>116</v>
      </c>
      <c r="E6" s="133" t="s">
        <v>117</v>
      </c>
      <c r="F6" s="134"/>
    </row>
    <row r="7" spans="1:16">
      <c r="A7" s="145"/>
      <c r="B7" s="146"/>
      <c r="C7" s="102"/>
      <c r="D7" s="102"/>
      <c r="E7" s="135"/>
      <c r="F7" s="136"/>
    </row>
    <row r="8" spans="1:16" ht="6" customHeight="1" thickBot="1">
      <c r="A8" s="147"/>
      <c r="B8" s="148"/>
      <c r="C8" s="103"/>
      <c r="D8" s="103"/>
      <c r="E8" s="137"/>
      <c r="F8" s="138"/>
    </row>
    <row r="9" spans="1:16" ht="21.75" customHeight="1" thickBot="1">
      <c r="A9" s="106" t="s">
        <v>27</v>
      </c>
      <c r="B9" s="105"/>
      <c r="C9" s="104" t="s">
        <v>28</v>
      </c>
      <c r="D9" s="105"/>
      <c r="E9" s="104" t="s">
        <v>33</v>
      </c>
      <c r="F9" s="151"/>
    </row>
    <row r="10" spans="1:16" ht="17.25" customHeight="1" thickBot="1">
      <c r="A10" s="2" t="s">
        <v>29</v>
      </c>
      <c r="B10" s="8" t="s">
        <v>30</v>
      </c>
      <c r="C10" s="8" t="s">
        <v>31</v>
      </c>
      <c r="D10" s="8" t="s">
        <v>32</v>
      </c>
      <c r="E10" s="45" t="s">
        <v>34</v>
      </c>
      <c r="F10" s="46" t="s">
        <v>35</v>
      </c>
      <c r="H10" s="18"/>
      <c r="I10" s="19"/>
      <c r="L10" s="20"/>
      <c r="M10" s="21"/>
      <c r="N10" s="22"/>
      <c r="O10" s="23"/>
      <c r="P10" s="23"/>
    </row>
    <row r="11" spans="1:16" ht="30" customHeight="1" thickBot="1">
      <c r="A11" s="21">
        <v>61</v>
      </c>
      <c r="B11" s="21">
        <v>50</v>
      </c>
      <c r="C11" s="4">
        <v>3</v>
      </c>
      <c r="D11" s="44">
        <v>0</v>
      </c>
      <c r="E11" s="47">
        <v>7</v>
      </c>
      <c r="F11" s="47"/>
    </row>
    <row r="12" spans="1:16" ht="25.5" customHeight="1" thickBot="1">
      <c r="A12" s="154"/>
      <c r="B12" s="154"/>
      <c r="C12" s="154"/>
      <c r="D12" s="154"/>
      <c r="E12" s="155"/>
      <c r="F12" s="155"/>
    </row>
    <row r="13" spans="1:16" ht="11.25" customHeight="1" thickTop="1" thickBot="1">
      <c r="A13" s="127"/>
      <c r="B13" s="127"/>
      <c r="C13" s="127"/>
      <c r="D13" s="127"/>
      <c r="E13" s="127"/>
      <c r="F13" s="127"/>
    </row>
    <row r="14" spans="1:16" ht="30" hidden="1" customHeight="1" thickBot="1">
      <c r="A14" s="12"/>
      <c r="B14" s="13"/>
      <c r="C14" s="14"/>
      <c r="D14" s="14"/>
      <c r="E14" s="14"/>
      <c r="F14" s="15"/>
    </row>
    <row r="15" spans="1:16" ht="33.75" customHeight="1" thickTop="1" thickBot="1">
      <c r="A15" s="123" t="s">
        <v>36</v>
      </c>
      <c r="B15" s="124"/>
      <c r="C15" s="121" t="s">
        <v>48</v>
      </c>
      <c r="D15" s="121" t="s">
        <v>46</v>
      </c>
      <c r="E15" s="139" t="s">
        <v>47</v>
      </c>
      <c r="F15" s="140"/>
    </row>
    <row r="16" spans="1:16" ht="15.75" hidden="1" customHeight="1" thickBot="1">
      <c r="A16" s="125"/>
      <c r="B16" s="126"/>
      <c r="C16" s="122"/>
      <c r="D16" s="122"/>
      <c r="E16" s="141"/>
      <c r="F16" s="142"/>
    </row>
    <row r="17" spans="1:6" ht="24.95" customHeight="1" thickBot="1">
      <c r="A17" s="90" t="s">
        <v>99</v>
      </c>
      <c r="B17" s="91"/>
      <c r="C17" s="91"/>
      <c r="D17" s="91"/>
      <c r="E17" s="91"/>
      <c r="F17" s="92"/>
    </row>
    <row r="18" spans="1:6" ht="29.25" customHeight="1" thickBot="1">
      <c r="A18" s="156" t="s">
        <v>39</v>
      </c>
      <c r="B18" s="157"/>
      <c r="C18" s="16" t="s">
        <v>91</v>
      </c>
      <c r="D18" s="162"/>
      <c r="E18" s="120"/>
      <c r="F18" s="49"/>
    </row>
    <row r="19" spans="1:6" ht="29.25" customHeight="1" thickBot="1">
      <c r="A19" s="158"/>
      <c r="B19" s="159"/>
      <c r="C19" s="17" t="s">
        <v>92</v>
      </c>
      <c r="D19" s="163"/>
      <c r="E19" s="120"/>
      <c r="F19" s="49"/>
    </row>
    <row r="20" spans="1:6" ht="18.75" customHeight="1" thickBot="1">
      <c r="A20" s="158"/>
      <c r="B20" s="159"/>
      <c r="C20" s="17" t="s">
        <v>37</v>
      </c>
      <c r="D20" s="163"/>
      <c r="E20" s="120"/>
      <c r="F20" s="49"/>
    </row>
    <row r="21" spans="1:6" ht="15.75" customHeight="1" thickBot="1">
      <c r="A21" s="158"/>
      <c r="B21" s="159"/>
      <c r="C21" s="17" t="s">
        <v>38</v>
      </c>
      <c r="D21" s="163"/>
      <c r="E21" s="120"/>
      <c r="F21" s="49"/>
    </row>
    <row r="22" spans="1:6" ht="30" customHeight="1" thickBot="1">
      <c r="A22" s="160"/>
      <c r="B22" s="161"/>
      <c r="C22" s="17" t="s">
        <v>119</v>
      </c>
      <c r="D22" s="164"/>
      <c r="E22" s="120"/>
      <c r="F22" s="49"/>
    </row>
    <row r="23" spans="1:6" ht="24.95" customHeight="1" thickBot="1">
      <c r="A23" s="90" t="s">
        <v>100</v>
      </c>
      <c r="B23" s="91"/>
      <c r="C23" s="91"/>
      <c r="D23" s="91"/>
      <c r="E23" s="91"/>
      <c r="F23" s="92"/>
    </row>
    <row r="24" spans="1:6" ht="18.75" customHeight="1" thickBot="1">
      <c r="A24" s="152" t="s">
        <v>40</v>
      </c>
      <c r="B24" s="165"/>
      <c r="C24" s="24">
        <v>0</v>
      </c>
      <c r="D24" s="24">
        <f>860*C24</f>
        <v>0</v>
      </c>
      <c r="E24" s="48"/>
      <c r="F24" s="49"/>
    </row>
    <row r="25" spans="1:6" ht="17.25" thickBot="1">
      <c r="A25" s="60" t="s">
        <v>41</v>
      </c>
      <c r="B25" s="61"/>
      <c r="C25" s="25">
        <v>0</v>
      </c>
      <c r="D25" s="25">
        <f>8300*C25</f>
        <v>0</v>
      </c>
      <c r="E25" s="48"/>
      <c r="F25" s="49"/>
    </row>
    <row r="26" spans="1:6" ht="17.25" thickBot="1">
      <c r="A26" s="60" t="s">
        <v>42</v>
      </c>
      <c r="B26" s="61"/>
      <c r="C26" s="25">
        <v>0</v>
      </c>
      <c r="D26" s="25">
        <f>7450*C26</f>
        <v>0</v>
      </c>
      <c r="E26" s="48"/>
      <c r="F26" s="49"/>
    </row>
    <row r="27" spans="1:6" ht="17.25" thickBot="1">
      <c r="A27" s="60" t="s">
        <v>43</v>
      </c>
      <c r="B27" s="61"/>
      <c r="C27" s="25">
        <v>0</v>
      </c>
      <c r="D27" s="25">
        <f>2200*C27</f>
        <v>0</v>
      </c>
      <c r="E27" s="48"/>
      <c r="F27" s="49"/>
    </row>
    <row r="28" spans="1:6" ht="17.25" thickBot="1">
      <c r="A28" s="60" t="s">
        <v>44</v>
      </c>
      <c r="B28" s="61"/>
      <c r="C28" s="25">
        <v>0</v>
      </c>
      <c r="D28" s="25">
        <f>C28*4500</f>
        <v>0</v>
      </c>
      <c r="E28" s="48"/>
      <c r="F28" s="49"/>
    </row>
    <row r="29" spans="1:6" ht="17.25" thickBot="1">
      <c r="A29" s="60" t="s">
        <v>45</v>
      </c>
      <c r="B29" s="61"/>
      <c r="C29" s="25">
        <v>0</v>
      </c>
      <c r="D29" s="25">
        <f>3700*C29</f>
        <v>0</v>
      </c>
      <c r="E29" s="48"/>
      <c r="F29" s="49"/>
    </row>
    <row r="30" spans="1:6" ht="17.25" thickBot="1">
      <c r="A30" s="80" t="s">
        <v>1</v>
      </c>
      <c r="B30" s="81"/>
      <c r="C30" s="26">
        <v>0</v>
      </c>
      <c r="D30" s="26">
        <f>3700*C30</f>
        <v>0</v>
      </c>
      <c r="E30" s="48"/>
      <c r="F30" s="49"/>
    </row>
    <row r="31" spans="1:6" ht="17.25" thickBot="1">
      <c r="A31" s="80" t="s">
        <v>0</v>
      </c>
      <c r="B31" s="81"/>
      <c r="C31" s="26">
        <v>0</v>
      </c>
      <c r="D31" s="26">
        <f>C31*10500</f>
        <v>0</v>
      </c>
      <c r="E31" s="48"/>
      <c r="F31" s="49"/>
    </row>
    <row r="32" spans="1:6" ht="17.25" thickBot="1">
      <c r="A32" s="80" t="s">
        <v>74</v>
      </c>
      <c r="B32" s="81"/>
      <c r="C32" s="26">
        <v>0</v>
      </c>
      <c r="D32" s="26">
        <f>3700*C32</f>
        <v>0</v>
      </c>
      <c r="E32" s="48"/>
      <c r="F32" s="49"/>
    </row>
    <row r="33" spans="1:6" ht="17.25" thickBot="1">
      <c r="A33" s="88" t="s">
        <v>80</v>
      </c>
      <c r="B33" s="89"/>
      <c r="C33" s="27">
        <v>0</v>
      </c>
      <c r="D33" s="27">
        <v>0</v>
      </c>
      <c r="E33" s="48"/>
      <c r="F33" s="49"/>
    </row>
    <row r="34" spans="1:6" ht="27.75" customHeight="1" thickBot="1">
      <c r="A34" s="52" t="s">
        <v>104</v>
      </c>
      <c r="B34" s="53"/>
      <c r="C34" s="54"/>
      <c r="D34" s="10">
        <f>SUM(D24:D33)</f>
        <v>0</v>
      </c>
      <c r="E34" s="84"/>
      <c r="F34" s="85"/>
    </row>
    <row r="35" spans="1:6" ht="24.95" customHeight="1" thickBot="1">
      <c r="A35" s="90" t="s">
        <v>101</v>
      </c>
      <c r="B35" s="91"/>
      <c r="C35" s="91"/>
      <c r="D35" s="91"/>
      <c r="E35" s="91"/>
      <c r="F35" s="92"/>
    </row>
    <row r="36" spans="1:6" ht="17.25" thickBot="1">
      <c r="A36" s="93" t="s">
        <v>2</v>
      </c>
      <c r="B36" s="94"/>
      <c r="C36" s="28" t="s">
        <v>49</v>
      </c>
      <c r="D36" s="29">
        <f>5000*1</f>
        <v>5000</v>
      </c>
      <c r="E36" s="48"/>
      <c r="F36" s="49"/>
    </row>
    <row r="37" spans="1:6" ht="15.75" customHeight="1" thickBot="1">
      <c r="A37" s="86" t="s">
        <v>115</v>
      </c>
      <c r="B37" s="87"/>
      <c r="C37" s="43" t="s">
        <v>62</v>
      </c>
      <c r="D37" s="25">
        <v>0</v>
      </c>
      <c r="E37" s="48"/>
      <c r="F37" s="49"/>
    </row>
    <row r="38" spans="1:6" ht="31.5" customHeight="1" thickBot="1">
      <c r="A38" s="86" t="s">
        <v>114</v>
      </c>
      <c r="B38" s="87"/>
      <c r="C38" s="7" t="s">
        <v>49</v>
      </c>
      <c r="D38" s="30">
        <f>12000*1</f>
        <v>12000</v>
      </c>
      <c r="E38" s="48"/>
      <c r="F38" s="49"/>
    </row>
    <row r="39" spans="1:6" ht="31.5" customHeight="1" thickBot="1">
      <c r="A39" s="86" t="s">
        <v>4</v>
      </c>
      <c r="B39" s="87"/>
      <c r="C39" s="31" t="s">
        <v>49</v>
      </c>
      <c r="D39" s="32">
        <f>6150*1</f>
        <v>6150</v>
      </c>
      <c r="E39" s="48"/>
      <c r="F39" s="49"/>
    </row>
    <row r="40" spans="1:6" ht="17.25" thickBot="1">
      <c r="A40" s="86" t="s">
        <v>5</v>
      </c>
      <c r="B40" s="87"/>
      <c r="C40" s="28" t="s">
        <v>49</v>
      </c>
      <c r="D40" s="30">
        <f>3200*1</f>
        <v>3200</v>
      </c>
      <c r="E40" s="48"/>
      <c r="F40" s="49"/>
    </row>
    <row r="41" spans="1:6" ht="27.75" customHeight="1" thickBot="1">
      <c r="A41" s="52" t="s">
        <v>105</v>
      </c>
      <c r="B41" s="53"/>
      <c r="C41" s="54"/>
      <c r="D41" s="10">
        <f>SUM(D36:D40)</f>
        <v>26350</v>
      </c>
      <c r="E41" s="84"/>
      <c r="F41" s="85"/>
    </row>
    <row r="42" spans="1:6" ht="24.95" customHeight="1" thickBot="1">
      <c r="A42" s="90" t="s">
        <v>102</v>
      </c>
      <c r="B42" s="91"/>
      <c r="C42" s="91"/>
      <c r="D42" s="91"/>
      <c r="E42" s="91"/>
      <c r="F42" s="92"/>
    </row>
    <row r="43" spans="1:6" ht="49.5" customHeight="1" thickBot="1">
      <c r="A43" s="82" t="s">
        <v>8</v>
      </c>
      <c r="B43" s="83"/>
      <c r="C43" s="33" t="s">
        <v>83</v>
      </c>
      <c r="D43" s="4">
        <v>0</v>
      </c>
      <c r="E43" s="48"/>
      <c r="F43" s="49"/>
    </row>
    <row r="44" spans="1:6" ht="60.75" customHeight="1" thickBot="1">
      <c r="A44" s="156" t="s">
        <v>50</v>
      </c>
      <c r="B44" s="157"/>
      <c r="C44" s="34" t="s">
        <v>94</v>
      </c>
      <c r="D44" s="4">
        <f>590*2*12</f>
        <v>14160</v>
      </c>
      <c r="E44" s="48"/>
      <c r="F44" s="49"/>
    </row>
    <row r="45" spans="1:6" ht="45.75" customHeight="1" thickBot="1">
      <c r="A45" s="158"/>
      <c r="B45" s="159"/>
      <c r="C45" s="35" t="s">
        <v>95</v>
      </c>
      <c r="D45" s="4">
        <f>590*3*2</f>
        <v>3540</v>
      </c>
      <c r="E45" s="48"/>
      <c r="F45" s="49"/>
    </row>
    <row r="46" spans="1:6" ht="45.75" customHeight="1" thickBot="1">
      <c r="A46" s="158"/>
      <c r="B46" s="159"/>
      <c r="C46" s="35" t="s">
        <v>96</v>
      </c>
      <c r="D46" s="4">
        <f>590*3*2</f>
        <v>3540</v>
      </c>
      <c r="E46" s="48"/>
      <c r="F46" s="49"/>
    </row>
    <row r="47" spans="1:6" ht="54" customHeight="1" thickBot="1">
      <c r="A47" s="160"/>
      <c r="B47" s="161"/>
      <c r="C47" s="36" t="s">
        <v>97</v>
      </c>
      <c r="D47" s="4">
        <f>590*3*2</f>
        <v>3540</v>
      </c>
      <c r="E47" s="48"/>
      <c r="F47" s="49"/>
    </row>
    <row r="48" spans="1:6" ht="43.5" thickBot="1">
      <c r="A48" s="52" t="s">
        <v>51</v>
      </c>
      <c r="B48" s="54"/>
      <c r="C48" s="37" t="s">
        <v>85</v>
      </c>
      <c r="D48" s="4">
        <f>590*4*2</f>
        <v>4720</v>
      </c>
      <c r="E48" s="48"/>
      <c r="F48" s="49"/>
    </row>
    <row r="49" spans="1:6" ht="32.25" customHeight="1" thickBot="1">
      <c r="A49" s="52" t="s">
        <v>9</v>
      </c>
      <c r="B49" s="54"/>
      <c r="C49" s="37" t="s">
        <v>84</v>
      </c>
      <c r="D49" s="4">
        <v>600</v>
      </c>
      <c r="E49" s="48"/>
      <c r="F49" s="49"/>
    </row>
    <row r="50" spans="1:6" ht="27" customHeight="1" thickBot="1">
      <c r="A50" s="52" t="s">
        <v>107</v>
      </c>
      <c r="B50" s="53"/>
      <c r="C50" s="54"/>
      <c r="D50" s="10">
        <f>SUM(D43:D49)</f>
        <v>30100</v>
      </c>
      <c r="E50" s="50"/>
      <c r="F50" s="51"/>
    </row>
    <row r="51" spans="1:6" ht="24.95" customHeight="1" thickBot="1">
      <c r="A51" s="90" t="s">
        <v>108</v>
      </c>
      <c r="B51" s="91"/>
      <c r="C51" s="91"/>
      <c r="D51" s="91"/>
      <c r="E51" s="91"/>
      <c r="F51" s="92"/>
    </row>
    <row r="52" spans="1:6" ht="28.5" customHeight="1" thickBot="1">
      <c r="A52" s="55" t="s">
        <v>88</v>
      </c>
      <c r="B52" s="56"/>
      <c r="C52" s="34" t="s">
        <v>87</v>
      </c>
      <c r="D52" s="24">
        <v>0</v>
      </c>
      <c r="E52" s="56"/>
      <c r="F52" s="57"/>
    </row>
    <row r="53" spans="1:6" ht="21.75" customHeight="1" thickBot="1">
      <c r="A53" s="55" t="s">
        <v>86</v>
      </c>
      <c r="B53" s="56"/>
      <c r="C53" s="34" t="s">
        <v>87</v>
      </c>
      <c r="D53" s="24">
        <v>0</v>
      </c>
      <c r="E53" s="56"/>
      <c r="F53" s="57"/>
    </row>
    <row r="54" spans="1:6" ht="21.75" customHeight="1" thickBot="1">
      <c r="A54" s="55" t="s">
        <v>76</v>
      </c>
      <c r="B54" s="56"/>
      <c r="C54" s="34" t="s">
        <v>87</v>
      </c>
      <c r="D54" s="24">
        <v>0</v>
      </c>
      <c r="E54" s="56"/>
      <c r="F54" s="57"/>
    </row>
    <row r="55" spans="1:6" ht="21.75" customHeight="1" thickBot="1">
      <c r="A55" s="52" t="s">
        <v>109</v>
      </c>
      <c r="B55" s="53"/>
      <c r="C55" s="54"/>
      <c r="D55" s="10">
        <f>SUM(D52:D54)</f>
        <v>0</v>
      </c>
      <c r="E55" s="61"/>
      <c r="F55" s="63"/>
    </row>
    <row r="56" spans="1:6" ht="24.95" customHeight="1" thickBot="1">
      <c r="A56" s="90" t="s">
        <v>110</v>
      </c>
      <c r="B56" s="91"/>
      <c r="C56" s="91"/>
      <c r="D56" s="91"/>
      <c r="E56" s="91"/>
      <c r="F56" s="92"/>
    </row>
    <row r="57" spans="1:6" ht="46.5" customHeight="1" thickBot="1">
      <c r="A57" s="55" t="s">
        <v>68</v>
      </c>
      <c r="B57" s="56"/>
      <c r="C57" s="34" t="s">
        <v>81</v>
      </c>
      <c r="D57" s="24">
        <f>425*6</f>
        <v>2550</v>
      </c>
      <c r="E57" s="56" t="s">
        <v>10</v>
      </c>
      <c r="F57" s="57"/>
    </row>
    <row r="58" spans="1:6" ht="32.25" customHeight="1">
      <c r="A58" s="60" t="s">
        <v>89</v>
      </c>
      <c r="B58" s="61"/>
      <c r="C58" s="34" t="s">
        <v>81</v>
      </c>
      <c r="D58" s="25">
        <f>2500</f>
        <v>2500</v>
      </c>
      <c r="E58" s="61" t="s">
        <v>90</v>
      </c>
      <c r="F58" s="63"/>
    </row>
    <row r="59" spans="1:6" ht="42.75">
      <c r="A59" s="60" t="s">
        <v>69</v>
      </c>
      <c r="B59" s="61"/>
      <c r="C59" s="7" t="s">
        <v>70</v>
      </c>
      <c r="D59" s="25">
        <v>10000</v>
      </c>
      <c r="E59" s="61" t="s">
        <v>71</v>
      </c>
      <c r="F59" s="63"/>
    </row>
    <row r="60" spans="1:6" ht="16.5">
      <c r="A60" s="60" t="s">
        <v>63</v>
      </c>
      <c r="B60" s="61"/>
      <c r="C60" s="7" t="s">
        <v>18</v>
      </c>
      <c r="D60" s="25">
        <v>10000</v>
      </c>
      <c r="E60" s="61" t="s">
        <v>75</v>
      </c>
      <c r="F60" s="62"/>
    </row>
    <row r="61" spans="1:6" ht="45" customHeight="1">
      <c r="A61" s="60" t="s">
        <v>79</v>
      </c>
      <c r="B61" s="61"/>
      <c r="C61" s="7" t="s">
        <v>78</v>
      </c>
      <c r="D61" s="25">
        <v>7000</v>
      </c>
      <c r="E61" s="61" t="s">
        <v>77</v>
      </c>
      <c r="F61" s="62"/>
    </row>
    <row r="62" spans="1:6" ht="16.5">
      <c r="A62" s="64" t="s">
        <v>72</v>
      </c>
      <c r="B62" s="65"/>
      <c r="C62" s="38" t="s">
        <v>3</v>
      </c>
      <c r="D62" s="25">
        <v>6000</v>
      </c>
      <c r="E62" s="65" t="s">
        <v>73</v>
      </c>
      <c r="F62" s="95"/>
    </row>
    <row r="63" spans="1:6" ht="15">
      <c r="A63" s="60" t="s">
        <v>16</v>
      </c>
      <c r="B63" s="61"/>
      <c r="C63" s="7" t="s">
        <v>62</v>
      </c>
      <c r="D63" s="7"/>
      <c r="E63" s="61"/>
      <c r="F63" s="62"/>
    </row>
    <row r="64" spans="1:6" ht="15.75" thickBot="1">
      <c r="A64" s="60" t="s">
        <v>17</v>
      </c>
      <c r="B64" s="61"/>
      <c r="C64" s="7" t="s">
        <v>62</v>
      </c>
      <c r="D64" s="35"/>
      <c r="E64" s="61"/>
      <c r="F64" s="62"/>
    </row>
    <row r="65" spans="1:6" ht="21.75" customHeight="1" thickBot="1">
      <c r="A65" s="52" t="s">
        <v>111</v>
      </c>
      <c r="B65" s="53"/>
      <c r="C65" s="54"/>
      <c r="D65" s="10">
        <f>SUM(D57:D64)</f>
        <v>38050</v>
      </c>
      <c r="E65" s="61"/>
      <c r="F65" s="63"/>
    </row>
    <row r="66" spans="1:6" ht="24.95" customHeight="1" thickBot="1">
      <c r="A66" s="90" t="s">
        <v>103</v>
      </c>
      <c r="B66" s="91"/>
      <c r="C66" s="91"/>
      <c r="D66" s="91"/>
      <c r="E66" s="91"/>
      <c r="F66" s="92"/>
    </row>
    <row r="67" spans="1:6" ht="30" customHeight="1">
      <c r="A67" s="152" t="s">
        <v>122</v>
      </c>
      <c r="B67" s="153"/>
      <c r="C67" s="39" t="s">
        <v>3</v>
      </c>
      <c r="D67" s="29">
        <v>1500</v>
      </c>
      <c r="E67" s="48" t="s">
        <v>67</v>
      </c>
      <c r="F67" s="49"/>
    </row>
    <row r="68" spans="1:6" ht="16.5">
      <c r="A68" s="76" t="s">
        <v>6</v>
      </c>
      <c r="B68" s="77"/>
      <c r="C68" s="28" t="s">
        <v>3</v>
      </c>
      <c r="D68" s="30">
        <v>1000</v>
      </c>
      <c r="E68" s="58" t="s">
        <v>67</v>
      </c>
      <c r="F68" s="59"/>
    </row>
    <row r="69" spans="1:6" ht="39" thickBot="1">
      <c r="A69" s="116" t="s">
        <v>7</v>
      </c>
      <c r="B69" s="117"/>
      <c r="C69" s="40" t="s">
        <v>121</v>
      </c>
      <c r="D69" s="41">
        <v>100</v>
      </c>
      <c r="E69" s="118" t="s">
        <v>67</v>
      </c>
      <c r="F69" s="119"/>
    </row>
    <row r="70" spans="1:6" ht="21.75" customHeight="1" thickBot="1">
      <c r="A70" s="52" t="s">
        <v>112</v>
      </c>
      <c r="B70" s="53"/>
      <c r="C70" s="54"/>
      <c r="D70" s="10">
        <f>SUM(D67:D69)</f>
        <v>2600</v>
      </c>
      <c r="E70" s="61"/>
      <c r="F70" s="63"/>
    </row>
    <row r="71" spans="1:6" ht="24.95" customHeight="1" thickBot="1">
      <c r="A71" s="90" t="s">
        <v>113</v>
      </c>
      <c r="B71" s="91"/>
      <c r="C71" s="91"/>
      <c r="D71" s="91"/>
      <c r="E71" s="91"/>
      <c r="F71" s="92"/>
    </row>
    <row r="72" spans="1:6" ht="16.5" customHeight="1">
      <c r="A72" s="55" t="s">
        <v>11</v>
      </c>
      <c r="B72" s="56"/>
      <c r="C72" s="34" t="s">
        <v>62</v>
      </c>
      <c r="D72" s="24">
        <v>0</v>
      </c>
      <c r="E72" s="48"/>
      <c r="F72" s="49"/>
    </row>
    <row r="73" spans="1:6" ht="16.5">
      <c r="A73" s="60" t="s">
        <v>12</v>
      </c>
      <c r="B73" s="61"/>
      <c r="C73" s="7" t="s">
        <v>3</v>
      </c>
      <c r="D73" s="25">
        <v>1500</v>
      </c>
      <c r="E73" s="58"/>
      <c r="F73" s="59"/>
    </row>
    <row r="74" spans="1:6" ht="16.5">
      <c r="A74" s="60" t="s">
        <v>13</v>
      </c>
      <c r="B74" s="61"/>
      <c r="C74" s="7" t="s">
        <v>62</v>
      </c>
      <c r="D74" s="25">
        <v>0</v>
      </c>
      <c r="E74" s="58"/>
      <c r="F74" s="59"/>
    </row>
    <row r="75" spans="1:6" ht="16.5">
      <c r="A75" s="60" t="s">
        <v>14</v>
      </c>
      <c r="B75" s="61"/>
      <c r="C75" s="7" t="s">
        <v>3</v>
      </c>
      <c r="D75" s="25">
        <v>1000</v>
      </c>
      <c r="E75" s="58"/>
      <c r="F75" s="59"/>
    </row>
    <row r="76" spans="1:6" ht="16.5">
      <c r="A76" s="60" t="s">
        <v>15</v>
      </c>
      <c r="B76" s="61"/>
      <c r="C76" s="7" t="s">
        <v>62</v>
      </c>
      <c r="D76" s="25">
        <v>0</v>
      </c>
      <c r="E76" s="58"/>
      <c r="F76" s="59"/>
    </row>
    <row r="77" spans="1:6" ht="16.5">
      <c r="A77" s="60" t="s">
        <v>66</v>
      </c>
      <c r="B77" s="61"/>
      <c r="C77" s="7" t="s">
        <v>62</v>
      </c>
      <c r="D77" s="25">
        <v>0</v>
      </c>
      <c r="E77" s="58"/>
      <c r="F77" s="59"/>
    </row>
    <row r="78" spans="1:6" ht="16.5">
      <c r="A78" s="60" t="s">
        <v>65</v>
      </c>
      <c r="B78" s="61"/>
      <c r="C78" s="7" t="s">
        <v>3</v>
      </c>
      <c r="D78" s="25">
        <v>1000</v>
      </c>
      <c r="E78" s="58"/>
      <c r="F78" s="59"/>
    </row>
    <row r="79" spans="1:6" ht="33" customHeight="1" thickBot="1">
      <c r="A79" s="66" t="s">
        <v>64</v>
      </c>
      <c r="B79" s="67"/>
      <c r="C79" s="42" t="s">
        <v>3</v>
      </c>
      <c r="D79" s="25">
        <v>1000</v>
      </c>
      <c r="E79" s="78"/>
      <c r="F79" s="79"/>
    </row>
    <row r="80" spans="1:6" ht="21.75" customHeight="1" thickTop="1" thickBot="1">
      <c r="A80" s="52" t="s">
        <v>106</v>
      </c>
      <c r="B80" s="53"/>
      <c r="C80" s="54"/>
      <c r="D80" s="10">
        <f>SUM(D72:D79)</f>
        <v>4500</v>
      </c>
      <c r="E80" s="61"/>
      <c r="F80" s="63"/>
    </row>
    <row r="81" spans="1:6" ht="21.75" customHeight="1" thickBot="1">
      <c r="A81" s="52" t="s">
        <v>98</v>
      </c>
      <c r="B81" s="53"/>
      <c r="C81" s="54"/>
      <c r="D81" s="10">
        <f>D80+D70+D65+D55+D50+D41+D34+D18</f>
        <v>101600</v>
      </c>
      <c r="E81" s="61"/>
      <c r="F81" s="63"/>
    </row>
    <row r="82" spans="1:6" ht="11.25" customHeight="1" thickTop="1" thickBot="1">
      <c r="A82" s="71"/>
      <c r="B82" s="72"/>
      <c r="C82" s="72"/>
      <c r="D82" s="72"/>
      <c r="E82" s="72"/>
      <c r="F82" s="73"/>
    </row>
    <row r="83" spans="1:6" ht="24" customHeight="1" thickTop="1" thickBot="1">
      <c r="A83" s="128" t="s">
        <v>60</v>
      </c>
      <c r="B83" s="129"/>
      <c r="C83" s="129"/>
      <c r="D83" s="129"/>
      <c r="E83" s="129"/>
      <c r="F83" s="130"/>
    </row>
    <row r="84" spans="1:6" ht="24" customHeight="1">
      <c r="A84" s="74" t="s">
        <v>52</v>
      </c>
      <c r="B84" s="75"/>
      <c r="C84" s="6" t="s">
        <v>53</v>
      </c>
      <c r="D84" s="6" t="s">
        <v>55</v>
      </c>
      <c r="E84" s="69" t="s">
        <v>54</v>
      </c>
      <c r="F84" s="70"/>
    </row>
    <row r="85" spans="1:6" ht="30" customHeight="1">
      <c r="A85" s="76" t="s">
        <v>124</v>
      </c>
      <c r="B85" s="77"/>
      <c r="C85" s="7" t="s">
        <v>82</v>
      </c>
      <c r="D85" s="7"/>
      <c r="E85" s="58">
        <v>3316001603</v>
      </c>
      <c r="F85" s="59"/>
    </row>
    <row r="86" spans="1:6" ht="29.25" customHeight="1">
      <c r="A86" s="60" t="s">
        <v>120</v>
      </c>
      <c r="B86" s="61"/>
      <c r="C86" s="7" t="s">
        <v>118</v>
      </c>
      <c r="D86" s="7"/>
      <c r="E86" s="61">
        <v>3009639318</v>
      </c>
      <c r="F86" s="63"/>
    </row>
    <row r="87" spans="1:6" ht="30" customHeight="1" thickBot="1">
      <c r="A87" s="66" t="s">
        <v>56</v>
      </c>
      <c r="B87" s="67"/>
      <c r="C87" s="5" t="s">
        <v>57</v>
      </c>
      <c r="D87" s="3" t="s">
        <v>58</v>
      </c>
      <c r="E87" s="67" t="s">
        <v>59</v>
      </c>
      <c r="F87" s="68"/>
    </row>
    <row r="88" spans="1:6" ht="25.5" customHeight="1" thickTop="1" thickBot="1">
      <c r="A88" s="107" t="s">
        <v>61</v>
      </c>
      <c r="B88" s="108"/>
      <c r="C88" s="108"/>
      <c r="D88" s="108"/>
      <c r="E88" s="108"/>
      <c r="F88" s="109"/>
    </row>
    <row r="89" spans="1:6" ht="24.95" customHeight="1">
      <c r="A89" s="166">
        <v>1</v>
      </c>
      <c r="B89" s="167"/>
      <c r="C89" s="167"/>
      <c r="D89" s="167"/>
      <c r="E89" s="167"/>
      <c r="F89" s="168"/>
    </row>
    <row r="90" spans="1:6" ht="24.95" customHeight="1">
      <c r="A90" s="169">
        <v>2</v>
      </c>
      <c r="B90" s="170"/>
      <c r="C90" s="170"/>
      <c r="D90" s="170"/>
      <c r="E90" s="170"/>
      <c r="F90" s="171"/>
    </row>
    <row r="91" spans="1:6" ht="24.95" customHeight="1">
      <c r="A91" s="169">
        <v>3</v>
      </c>
      <c r="B91" s="170"/>
      <c r="C91" s="170"/>
      <c r="D91" s="170"/>
      <c r="E91" s="170"/>
      <c r="F91" s="171"/>
    </row>
    <row r="92" spans="1:6" ht="24.95" customHeight="1">
      <c r="A92" s="169">
        <v>4</v>
      </c>
      <c r="B92" s="170"/>
      <c r="C92" s="170"/>
      <c r="D92" s="170"/>
      <c r="E92" s="170"/>
      <c r="F92" s="171"/>
    </row>
    <row r="93" spans="1:6" ht="24.95" customHeight="1">
      <c r="A93" s="169">
        <v>5</v>
      </c>
      <c r="B93" s="170"/>
      <c r="C93" s="170"/>
      <c r="D93" s="170"/>
      <c r="E93" s="170"/>
      <c r="F93" s="171"/>
    </row>
    <row r="94" spans="1:6" ht="24.95" customHeight="1" thickBot="1">
      <c r="A94" s="172" t="s">
        <v>19</v>
      </c>
      <c r="B94" s="173"/>
      <c r="C94" s="173"/>
      <c r="D94" s="173"/>
      <c r="E94" s="173"/>
      <c r="F94" s="174"/>
    </row>
    <row r="95" spans="1:6" ht="15" thickTop="1"/>
  </sheetData>
  <mergeCells count="154">
    <mergeCell ref="A12:B12"/>
    <mergeCell ref="C12:D12"/>
    <mergeCell ref="E12:F12"/>
    <mergeCell ref="E65:F65"/>
    <mergeCell ref="A18:B22"/>
    <mergeCell ref="D18:D22"/>
    <mergeCell ref="A38:B38"/>
    <mergeCell ref="E38:F38"/>
    <mergeCell ref="A70:C70"/>
    <mergeCell ref="E70:F70"/>
    <mergeCell ref="E19:F19"/>
    <mergeCell ref="A44:B47"/>
    <mergeCell ref="A29:B29"/>
    <mergeCell ref="A30:B30"/>
    <mergeCell ref="A24:B24"/>
    <mergeCell ref="A25:B25"/>
    <mergeCell ref="A26:B26"/>
    <mergeCell ref="A27:B27"/>
    <mergeCell ref="E24:F24"/>
    <mergeCell ref="E25:F25"/>
    <mergeCell ref="E26:F26"/>
    <mergeCell ref="E28:F28"/>
    <mergeCell ref="E27:F27"/>
    <mergeCell ref="E29:F29"/>
    <mergeCell ref="A90:F90"/>
    <mergeCell ref="A83:F83"/>
    <mergeCell ref="A71:F71"/>
    <mergeCell ref="A49:B49"/>
    <mergeCell ref="A54:B54"/>
    <mergeCell ref="A42:F42"/>
    <mergeCell ref="E5:F5"/>
    <mergeCell ref="E6:F8"/>
    <mergeCell ref="E15:F16"/>
    <mergeCell ref="E18:F18"/>
    <mergeCell ref="E20:F20"/>
    <mergeCell ref="E21:F21"/>
    <mergeCell ref="A23:F23"/>
    <mergeCell ref="A28:B28"/>
    <mergeCell ref="A6:B8"/>
    <mergeCell ref="A5:B5"/>
    <mergeCell ref="E9:F9"/>
    <mergeCell ref="E72:F72"/>
    <mergeCell ref="E73:F73"/>
    <mergeCell ref="A66:F66"/>
    <mergeCell ref="A67:B67"/>
    <mergeCell ref="E67:F67"/>
    <mergeCell ref="A68:B68"/>
    <mergeCell ref="E68:F68"/>
    <mergeCell ref="E81:F81"/>
    <mergeCell ref="A1:F1"/>
    <mergeCell ref="A3:F3"/>
    <mergeCell ref="C6:C8"/>
    <mergeCell ref="D6:D8"/>
    <mergeCell ref="C9:D9"/>
    <mergeCell ref="A9:B9"/>
    <mergeCell ref="A88:F88"/>
    <mergeCell ref="A89:F89"/>
    <mergeCell ref="A2:F2"/>
    <mergeCell ref="A4:F4"/>
    <mergeCell ref="A69:B69"/>
    <mergeCell ref="E69:F69"/>
    <mergeCell ref="A51:F51"/>
    <mergeCell ref="A55:C55"/>
    <mergeCell ref="E22:F22"/>
    <mergeCell ref="C15:C16"/>
    <mergeCell ref="D15:D16"/>
    <mergeCell ref="A17:F17"/>
    <mergeCell ref="A15:B16"/>
    <mergeCell ref="A13:F13"/>
    <mergeCell ref="A34:C34"/>
    <mergeCell ref="E34:F34"/>
    <mergeCell ref="A56:F56"/>
    <mergeCell ref="A37:B37"/>
    <mergeCell ref="A93:F93"/>
    <mergeCell ref="A94:F94"/>
    <mergeCell ref="A91:F91"/>
    <mergeCell ref="A92:F92"/>
    <mergeCell ref="A35:F35"/>
    <mergeCell ref="A39:B39"/>
    <mergeCell ref="E37:F37"/>
    <mergeCell ref="E39:F39"/>
    <mergeCell ref="E74:F74"/>
    <mergeCell ref="A36:B36"/>
    <mergeCell ref="E36:F36"/>
    <mergeCell ref="A78:B78"/>
    <mergeCell ref="E49:F49"/>
    <mergeCell ref="E54:F54"/>
    <mergeCell ref="E55:F55"/>
    <mergeCell ref="A72:B72"/>
    <mergeCell ref="A73:B73"/>
    <mergeCell ref="A74:B74"/>
    <mergeCell ref="A75:B75"/>
    <mergeCell ref="A76:B76"/>
    <mergeCell ref="A77:B77"/>
    <mergeCell ref="E75:F75"/>
    <mergeCell ref="E62:F62"/>
    <mergeCell ref="A80:C80"/>
    <mergeCell ref="E80:F80"/>
    <mergeCell ref="A79:B79"/>
    <mergeCell ref="E79:F79"/>
    <mergeCell ref="A65:C65"/>
    <mergeCell ref="A81:C81"/>
    <mergeCell ref="E30:F30"/>
    <mergeCell ref="E31:F31"/>
    <mergeCell ref="A31:B31"/>
    <mergeCell ref="A43:B43"/>
    <mergeCell ref="A48:B48"/>
    <mergeCell ref="E43:F43"/>
    <mergeCell ref="E44:F44"/>
    <mergeCell ref="E45:F45"/>
    <mergeCell ref="E48:F48"/>
    <mergeCell ref="E40:F40"/>
    <mergeCell ref="A41:C41"/>
    <mergeCell ref="E41:F41"/>
    <mergeCell ref="A40:B40"/>
    <mergeCell ref="A32:B32"/>
    <mergeCell ref="E32:F32"/>
    <mergeCell ref="A33:B33"/>
    <mergeCell ref="E33:F33"/>
    <mergeCell ref="E46:F46"/>
    <mergeCell ref="A87:B87"/>
    <mergeCell ref="E87:F87"/>
    <mergeCell ref="E84:F84"/>
    <mergeCell ref="E85:F85"/>
    <mergeCell ref="A82:F82"/>
    <mergeCell ref="A84:B84"/>
    <mergeCell ref="A85:B85"/>
    <mergeCell ref="A86:B86"/>
    <mergeCell ref="E86:F86"/>
    <mergeCell ref="E78:F78"/>
    <mergeCell ref="A63:B63"/>
    <mergeCell ref="E63:F63"/>
    <mergeCell ref="A64:B64"/>
    <mergeCell ref="E64:F64"/>
    <mergeCell ref="A59:B59"/>
    <mergeCell ref="E59:F59"/>
    <mergeCell ref="A57:B57"/>
    <mergeCell ref="E57:F57"/>
    <mergeCell ref="A58:B58"/>
    <mergeCell ref="E58:F58"/>
    <mergeCell ref="A60:B60"/>
    <mergeCell ref="E60:F60"/>
    <mergeCell ref="A61:B61"/>
    <mergeCell ref="E61:F61"/>
    <mergeCell ref="A62:B62"/>
    <mergeCell ref="E47:F47"/>
    <mergeCell ref="E50:F50"/>
    <mergeCell ref="A50:C50"/>
    <mergeCell ref="A53:B53"/>
    <mergeCell ref="E53:F53"/>
    <mergeCell ref="A52:B52"/>
    <mergeCell ref="E52:F52"/>
    <mergeCell ref="E76:F76"/>
    <mergeCell ref="E77:F77"/>
  </mergeCells>
  <printOptions horizontalCentered="1"/>
  <pageMargins left="0.7" right="0.7" top="0.75" bottom="0.75" header="0.3" footer="0.3"/>
  <pageSetup paperSize="9" scale="61" orientation="portrait" r:id="rId1"/>
  <rowBreaks count="1" manualBreakCount="1">
    <brk id="50" max="5" man="1"/>
  </rowBreaks>
  <ignoredErrors>
    <ignoredError sqref="D31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Card</vt:lpstr>
      <vt:lpstr>Card!Print_Area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2013-06-25T12:46:40Z</dcterms:modified>
</cp:coreProperties>
</file>